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/>
  <mc:AlternateContent xmlns:mc="http://schemas.openxmlformats.org/markup-compatibility/2006">
    <mc:Choice Requires="x15">
      <x15ac:absPath xmlns:x15ac="http://schemas.microsoft.com/office/spreadsheetml/2010/11/ac" url="/Users/megansajbel/Desktop/BP/SG/Website/"/>
    </mc:Choice>
  </mc:AlternateContent>
  <xr:revisionPtr revIDLastSave="0" documentId="8_{2489AA01-C685-814D-8798-76FA6C2887B8}" xr6:coauthVersionLast="47" xr6:coauthVersionMax="47" xr10:uidLastSave="{00000000-0000-0000-0000-000000000000}"/>
  <bookViews>
    <workbookView xWindow="0" yWindow="500" windowWidth="22200" windowHeight="14060" xr2:uid="{48B3D86B-0687-4DA7-AAB9-F2B8353E5AFC}"/>
  </bookViews>
  <sheets>
    <sheet name="2024 Results" sheetId="3" r:id="rId1"/>
    <sheet name="2024 Calc" sheetId="4" r:id="rId2"/>
    <sheet name="Raw" sheetId="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70" i="3" l="1"/>
  <c r="I170" i="3"/>
  <c r="G158" i="3"/>
  <c r="G165" i="3"/>
  <c r="G167" i="3"/>
  <c r="G166" i="3"/>
  <c r="G153" i="3"/>
  <c r="G160" i="3"/>
  <c r="G168" i="3"/>
  <c r="G162" i="3"/>
  <c r="G169" i="3"/>
  <c r="G163" i="3"/>
  <c r="G154" i="3"/>
  <c r="G161" i="3"/>
  <c r="G159" i="3"/>
  <c r="G155" i="3"/>
  <c r="G164" i="3"/>
  <c r="G157" i="3"/>
  <c r="G156" i="3"/>
  <c r="H156" i="3"/>
  <c r="M156" i="3"/>
  <c r="N156" i="3"/>
  <c r="G149" i="3"/>
  <c r="H149" i="3"/>
  <c r="J149" i="3"/>
  <c r="P170" i="3"/>
  <c r="L170" i="3"/>
  <c r="H167" i="3"/>
  <c r="Q167" i="3"/>
  <c r="V145" i="3"/>
  <c r="S145" i="3"/>
  <c r="P145" i="3"/>
  <c r="L145" i="3"/>
  <c r="T145" i="3"/>
  <c r="Q145" i="3"/>
  <c r="I145" i="3"/>
  <c r="G20" i="3"/>
  <c r="G19" i="3"/>
  <c r="G32" i="3"/>
  <c r="G26" i="3"/>
  <c r="G21" i="3"/>
  <c r="G30" i="3"/>
  <c r="G22" i="3"/>
  <c r="G16" i="3"/>
  <c r="G15" i="3"/>
  <c r="G33" i="3"/>
  <c r="G27" i="3"/>
  <c r="G17" i="3"/>
  <c r="G12" i="3"/>
  <c r="G10" i="3"/>
  <c r="G25" i="3"/>
  <c r="G34" i="3"/>
  <c r="G28" i="3"/>
  <c r="G31" i="3"/>
  <c r="G9" i="3"/>
  <c r="G13" i="3"/>
  <c r="G14" i="3"/>
  <c r="G23" i="3"/>
  <c r="G11" i="3"/>
  <c r="G35" i="3"/>
  <c r="G73" i="3"/>
  <c r="H73" i="3"/>
  <c r="M73" i="3"/>
  <c r="G36" i="3"/>
  <c r="G40" i="3"/>
  <c r="G18" i="3"/>
  <c r="G29" i="3"/>
  <c r="G24" i="3"/>
  <c r="H24" i="3"/>
  <c r="Q24" i="3"/>
  <c r="I37" i="3"/>
  <c r="L37" i="3"/>
  <c r="P37" i="3"/>
  <c r="S37" i="3"/>
  <c r="U37" i="3"/>
  <c r="H3" i="3"/>
  <c r="H2" i="3"/>
  <c r="N35" i="4"/>
  <c r="N143" i="4"/>
  <c r="N167" i="4"/>
  <c r="P151" i="4"/>
  <c r="P152" i="4"/>
  <c r="P153" i="4"/>
  <c r="P154" i="4"/>
  <c r="P155" i="4"/>
  <c r="P156" i="4"/>
  <c r="P157" i="4"/>
  <c r="P158" i="4"/>
  <c r="P159" i="4"/>
  <c r="P160" i="4"/>
  <c r="P161" i="4"/>
  <c r="P162" i="4"/>
  <c r="P163" i="4"/>
  <c r="P164" i="4"/>
  <c r="P165" i="4"/>
  <c r="P166" i="4"/>
  <c r="P150" i="4"/>
  <c r="R167" i="4"/>
  <c r="M167" i="4"/>
  <c r="L167" i="4"/>
  <c r="I167" i="4"/>
  <c r="U143" i="4"/>
  <c r="U167" i="4"/>
  <c r="W143" i="4"/>
  <c r="W167" i="4"/>
  <c r="R143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P121" i="4"/>
  <c r="P122" i="4"/>
  <c r="P123" i="4"/>
  <c r="P124" i="4"/>
  <c r="P125" i="4"/>
  <c r="P126" i="4"/>
  <c r="P127" i="4"/>
  <c r="P128" i="4"/>
  <c r="P129" i="4"/>
  <c r="P130" i="4"/>
  <c r="P131" i="4"/>
  <c r="P132" i="4"/>
  <c r="P133" i="4"/>
  <c r="P134" i="4"/>
  <c r="P135" i="4"/>
  <c r="P136" i="4"/>
  <c r="P137" i="4"/>
  <c r="P138" i="4"/>
  <c r="P139" i="4"/>
  <c r="P140" i="4"/>
  <c r="P141" i="4"/>
  <c r="P142" i="4"/>
  <c r="P38" i="4"/>
  <c r="P34" i="4"/>
  <c r="Q149" i="3"/>
  <c r="Q156" i="3"/>
  <c r="M167" i="3"/>
  <c r="N167" i="3"/>
  <c r="M149" i="3"/>
  <c r="N149" i="3"/>
  <c r="O149" i="3"/>
  <c r="W149" i="3"/>
  <c r="H166" i="3"/>
  <c r="J167" i="3"/>
  <c r="V167" i="3"/>
  <c r="T167" i="3"/>
  <c r="Q73" i="3"/>
  <c r="R73" i="3"/>
  <c r="N73" i="3"/>
  <c r="V24" i="3"/>
  <c r="M24" i="3"/>
  <c r="N24" i="3"/>
  <c r="J24" i="3"/>
  <c r="T24" i="3"/>
  <c r="P167" i="4"/>
  <c r="Q159" i="4"/>
  <c r="M166" i="3"/>
  <c r="N166" i="3"/>
  <c r="Q166" i="3"/>
  <c r="V156" i="3"/>
  <c r="J156" i="3"/>
  <c r="T156" i="3"/>
  <c r="V166" i="3"/>
  <c r="J166" i="3"/>
  <c r="T166" i="3"/>
  <c r="H153" i="3"/>
  <c r="T149" i="3"/>
  <c r="V149" i="3"/>
  <c r="H158" i="3"/>
  <c r="H165" i="3"/>
  <c r="V73" i="3"/>
  <c r="J73" i="3"/>
  <c r="T73" i="3"/>
  <c r="Q154" i="4"/>
  <c r="Q150" i="4"/>
  <c r="Q151" i="4"/>
  <c r="Q162" i="4"/>
  <c r="Q155" i="4"/>
  <c r="Q157" i="4"/>
  <c r="Q165" i="4"/>
  <c r="Q160" i="4"/>
  <c r="Q156" i="4"/>
  <c r="Q158" i="4"/>
  <c r="Q164" i="4"/>
  <c r="Q166" i="4"/>
  <c r="Q153" i="4"/>
  <c r="Q163" i="4"/>
  <c r="Q152" i="4"/>
  <c r="Q161" i="4"/>
  <c r="M158" i="3"/>
  <c r="N158" i="3"/>
  <c r="Q158" i="3"/>
  <c r="M165" i="3"/>
  <c r="N165" i="3"/>
  <c r="Q165" i="3"/>
  <c r="M153" i="3"/>
  <c r="N153" i="3"/>
  <c r="Q153" i="3"/>
  <c r="V165" i="3"/>
  <c r="J165" i="3"/>
  <c r="T165" i="3"/>
  <c r="H160" i="3"/>
  <c r="T153" i="3"/>
  <c r="V153" i="3"/>
  <c r="J153" i="3"/>
  <c r="T158" i="3"/>
  <c r="V158" i="3"/>
  <c r="J158" i="3"/>
  <c r="Q167" i="4"/>
  <c r="M160" i="3"/>
  <c r="N160" i="3"/>
  <c r="Q160" i="3"/>
  <c r="V160" i="3"/>
  <c r="J160" i="3"/>
  <c r="T160" i="3"/>
  <c r="H168" i="3"/>
  <c r="M168" i="3"/>
  <c r="N168" i="3"/>
  <c r="Q168" i="3"/>
  <c r="H162" i="3"/>
  <c r="T168" i="3"/>
  <c r="V168" i="3"/>
  <c r="J168" i="3"/>
  <c r="W35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M162" i="3"/>
  <c r="N162" i="3"/>
  <c r="Q162" i="3"/>
  <c r="V162" i="3"/>
  <c r="J162" i="3"/>
  <c r="T162" i="3"/>
  <c r="H169" i="3"/>
  <c r="L143" i="4"/>
  <c r="M143" i="4"/>
  <c r="P143" i="4"/>
  <c r="I143" i="4"/>
  <c r="L35" i="4"/>
  <c r="M35" i="4"/>
  <c r="P35" i="4"/>
  <c r="R35" i="4"/>
  <c r="U35" i="4"/>
  <c r="I35" i="4"/>
  <c r="H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170" i="4"/>
  <c r="G23" i="4"/>
  <c r="G24" i="4"/>
  <c r="G25" i="4"/>
  <c r="G26" i="4"/>
  <c r="G27" i="4"/>
  <c r="G28" i="4"/>
  <c r="G29" i="4"/>
  <c r="G30" i="4"/>
  <c r="G171" i="4"/>
  <c r="G172" i="4"/>
  <c r="G31" i="4"/>
  <c r="G32" i="4"/>
  <c r="G33" i="4"/>
  <c r="G34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175" i="4"/>
  <c r="G176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77" i="4"/>
  <c r="G110" i="4"/>
  <c r="G111" i="4"/>
  <c r="G112" i="4"/>
  <c r="G113" i="4"/>
  <c r="G114" i="4"/>
  <c r="G115" i="4"/>
  <c r="G116" i="4"/>
  <c r="G178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79" i="4"/>
  <c r="G129" i="4"/>
  <c r="G130" i="4"/>
  <c r="G131" i="4"/>
  <c r="G132" i="4"/>
  <c r="G133" i="4"/>
  <c r="G134" i="4"/>
  <c r="G135" i="4"/>
  <c r="G136" i="4"/>
  <c r="G137" i="4"/>
  <c r="G138" i="4"/>
  <c r="G180" i="4"/>
  <c r="G139" i="4"/>
  <c r="G140" i="4"/>
  <c r="G141" i="4"/>
  <c r="G142" i="4"/>
  <c r="G146" i="4"/>
  <c r="G150" i="4"/>
  <c r="G151" i="4"/>
  <c r="G152" i="4"/>
  <c r="G181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H166" i="4"/>
  <c r="D4" i="4"/>
  <c r="D3" i="4"/>
  <c r="M169" i="3"/>
  <c r="N169" i="3"/>
  <c r="Q169" i="3"/>
  <c r="T169" i="3"/>
  <c r="V169" i="3"/>
  <c r="J169" i="3"/>
  <c r="H163" i="3"/>
  <c r="J166" i="4"/>
  <c r="S166" i="4"/>
  <c r="X166" i="4"/>
  <c r="O166" i="4"/>
  <c r="V166" i="4"/>
  <c r="Q146" i="4"/>
  <c r="Y146" i="4"/>
  <c r="Q50" i="4"/>
  <c r="Q58" i="4"/>
  <c r="Q66" i="4"/>
  <c r="Q74" i="4"/>
  <c r="Q82" i="4"/>
  <c r="Q90" i="4"/>
  <c r="Q98" i="4"/>
  <c r="Q106" i="4"/>
  <c r="Q114" i="4"/>
  <c r="Q122" i="4"/>
  <c r="Q130" i="4"/>
  <c r="Q138" i="4"/>
  <c r="Q55" i="4"/>
  <c r="Q63" i="4"/>
  <c r="Q87" i="4"/>
  <c r="Q119" i="4"/>
  <c r="Q38" i="4"/>
  <c r="Q47" i="4"/>
  <c r="Q71" i="4"/>
  <c r="Q111" i="4"/>
  <c r="Q52" i="4"/>
  <c r="Q60" i="4"/>
  <c r="Q68" i="4"/>
  <c r="Q76" i="4"/>
  <c r="Q84" i="4"/>
  <c r="Q92" i="4"/>
  <c r="Q100" i="4"/>
  <c r="Q108" i="4"/>
  <c r="Q116" i="4"/>
  <c r="Q124" i="4"/>
  <c r="Q132" i="4"/>
  <c r="Q140" i="4"/>
  <c r="Q95" i="4"/>
  <c r="Q135" i="4"/>
  <c r="Q79" i="4"/>
  <c r="Q127" i="4"/>
  <c r="Q103" i="4"/>
  <c r="Q49" i="4"/>
  <c r="Q57" i="4"/>
  <c r="Q65" i="4"/>
  <c r="Q73" i="4"/>
  <c r="Q81" i="4"/>
  <c r="Q89" i="4"/>
  <c r="Q97" i="4"/>
  <c r="Q105" i="4"/>
  <c r="Q113" i="4"/>
  <c r="Q121" i="4"/>
  <c r="Q129" i="4"/>
  <c r="Q137" i="4"/>
  <c r="Q139" i="4"/>
  <c r="Q75" i="4"/>
  <c r="Q128" i="4"/>
  <c r="Q64" i="4"/>
  <c r="Q118" i="4"/>
  <c r="Q54" i="4"/>
  <c r="Q93" i="4"/>
  <c r="Q131" i="4"/>
  <c r="Q67" i="4"/>
  <c r="Q120" i="4"/>
  <c r="Q56" i="4"/>
  <c r="Q110" i="4"/>
  <c r="Q46" i="4"/>
  <c r="Q85" i="4"/>
  <c r="Q115" i="4"/>
  <c r="Q51" i="4"/>
  <c r="Q104" i="4"/>
  <c r="Q40" i="4"/>
  <c r="Q133" i="4"/>
  <c r="Q69" i="4"/>
  <c r="Q123" i="4"/>
  <c r="Q59" i="4"/>
  <c r="Q112" i="4"/>
  <c r="Q48" i="4"/>
  <c r="Q102" i="4"/>
  <c r="Q141" i="4"/>
  <c r="Q77" i="4"/>
  <c r="Q45" i="4"/>
  <c r="Q42" i="4"/>
  <c r="Q142" i="4"/>
  <c r="Q53" i="4"/>
  <c r="Q94" i="4"/>
  <c r="Q117" i="4"/>
  <c r="Q107" i="4"/>
  <c r="Q43" i="4"/>
  <c r="Q96" i="4"/>
  <c r="Q39" i="4"/>
  <c r="Q86" i="4"/>
  <c r="Q125" i="4"/>
  <c r="Q61" i="4"/>
  <c r="Q99" i="4"/>
  <c r="Q88" i="4"/>
  <c r="Q78" i="4"/>
  <c r="Q91" i="4"/>
  <c r="Q41" i="4"/>
  <c r="Q80" i="4"/>
  <c r="Q134" i="4"/>
  <c r="Q70" i="4"/>
  <c r="Q109" i="4"/>
  <c r="Q44" i="4"/>
  <c r="Q83" i="4"/>
  <c r="Q136" i="4"/>
  <c r="Q72" i="4"/>
  <c r="Q126" i="4"/>
  <c r="Q62" i="4"/>
  <c r="Q101" i="4"/>
  <c r="S7" i="4"/>
  <c r="X7" i="4"/>
  <c r="V7" i="4"/>
  <c r="J7" i="4"/>
  <c r="O7" i="4"/>
  <c r="Q29" i="4"/>
  <c r="Q16" i="4"/>
  <c r="Q21" i="4"/>
  <c r="Q15" i="4"/>
  <c r="Q24" i="4"/>
  <c r="Q13" i="4"/>
  <c r="Q30" i="4"/>
  <c r="Q23" i="4"/>
  <c r="Q32" i="4"/>
  <c r="Q22" i="4"/>
  <c r="Q31" i="4"/>
  <c r="Q26" i="4"/>
  <c r="Q19" i="4"/>
  <c r="Q7" i="4"/>
  <c r="Q27" i="4"/>
  <c r="Q18" i="4"/>
  <c r="Q33" i="4"/>
  <c r="Q12" i="4"/>
  <c r="Q8" i="4"/>
  <c r="Q34" i="4"/>
  <c r="Q9" i="4"/>
  <c r="Q28" i="4"/>
  <c r="Q20" i="4"/>
  <c r="Q17" i="4"/>
  <c r="Q11" i="4"/>
  <c r="Q25" i="4"/>
  <c r="Q14" i="4"/>
  <c r="Q10" i="4"/>
  <c r="H165" i="4"/>
  <c r="H157" i="4"/>
  <c r="H100" i="4"/>
  <c r="H92" i="4"/>
  <c r="H150" i="4"/>
  <c r="H84" i="4"/>
  <c r="H137" i="4"/>
  <c r="H78" i="4"/>
  <c r="H129" i="4"/>
  <c r="H70" i="4"/>
  <c r="H122" i="4"/>
  <c r="H62" i="4"/>
  <c r="H115" i="4"/>
  <c r="H54" i="4"/>
  <c r="H108" i="4"/>
  <c r="H46" i="4"/>
  <c r="H164" i="4"/>
  <c r="H156" i="4"/>
  <c r="H146" i="4"/>
  <c r="H136" i="4"/>
  <c r="H179" i="4"/>
  <c r="J179" i="4"/>
  <c r="K179" i="4"/>
  <c r="H121" i="4"/>
  <c r="H114" i="4"/>
  <c r="H107" i="4"/>
  <c r="H99" i="4"/>
  <c r="H91" i="4"/>
  <c r="H176" i="4"/>
  <c r="J176" i="4"/>
  <c r="K176" i="4"/>
  <c r="H77" i="4"/>
  <c r="H69" i="4"/>
  <c r="H61" i="4"/>
  <c r="H53" i="4"/>
  <c r="H45" i="4"/>
  <c r="H163" i="4"/>
  <c r="H155" i="4"/>
  <c r="H142" i="4"/>
  <c r="H135" i="4"/>
  <c r="H128" i="4"/>
  <c r="H120" i="4"/>
  <c r="H113" i="4"/>
  <c r="H106" i="4"/>
  <c r="H98" i="4"/>
  <c r="H90" i="4"/>
  <c r="H175" i="4"/>
  <c r="J175" i="4"/>
  <c r="K175" i="4"/>
  <c r="H76" i="4"/>
  <c r="H68" i="4"/>
  <c r="H60" i="4"/>
  <c r="H52" i="4"/>
  <c r="H44" i="4"/>
  <c r="H162" i="4"/>
  <c r="H154" i="4"/>
  <c r="H141" i="4"/>
  <c r="H134" i="4"/>
  <c r="H127" i="4"/>
  <c r="H119" i="4"/>
  <c r="H112" i="4"/>
  <c r="H105" i="4"/>
  <c r="H97" i="4"/>
  <c r="H89" i="4"/>
  <c r="H83" i="4"/>
  <c r="H75" i="4"/>
  <c r="H67" i="4"/>
  <c r="H59" i="4"/>
  <c r="H51" i="4"/>
  <c r="H43" i="4"/>
  <c r="H161" i="4"/>
  <c r="H153" i="4"/>
  <c r="H140" i="4"/>
  <c r="H133" i="4"/>
  <c r="H126" i="4"/>
  <c r="H118" i="4"/>
  <c r="H111" i="4"/>
  <c r="H104" i="4"/>
  <c r="H96" i="4"/>
  <c r="H88" i="4"/>
  <c r="H82" i="4"/>
  <c r="H74" i="4"/>
  <c r="H66" i="4"/>
  <c r="H58" i="4"/>
  <c r="H50" i="4"/>
  <c r="H42" i="4"/>
  <c r="H160" i="4"/>
  <c r="H181" i="4"/>
  <c r="J181" i="4"/>
  <c r="K181" i="4"/>
  <c r="H139" i="4"/>
  <c r="H132" i="4"/>
  <c r="H125" i="4"/>
  <c r="H117" i="4"/>
  <c r="H110" i="4"/>
  <c r="H103" i="4"/>
  <c r="H95" i="4"/>
  <c r="H87" i="4"/>
  <c r="H81" i="4"/>
  <c r="H73" i="4"/>
  <c r="H65" i="4"/>
  <c r="H57" i="4"/>
  <c r="H49" i="4"/>
  <c r="H41" i="4"/>
  <c r="H38" i="4"/>
  <c r="H159" i="4"/>
  <c r="H152" i="4"/>
  <c r="H180" i="4"/>
  <c r="J180" i="4"/>
  <c r="K180" i="4"/>
  <c r="H131" i="4"/>
  <c r="H124" i="4"/>
  <c r="H178" i="4"/>
  <c r="J178" i="4"/>
  <c r="K178" i="4"/>
  <c r="H177" i="4"/>
  <c r="J177" i="4"/>
  <c r="K177" i="4"/>
  <c r="H102" i="4"/>
  <c r="H94" i="4"/>
  <c r="H86" i="4"/>
  <c r="H80" i="4"/>
  <c r="H72" i="4"/>
  <c r="H64" i="4"/>
  <c r="H56" i="4"/>
  <c r="H48" i="4"/>
  <c r="H40" i="4"/>
  <c r="H158" i="4"/>
  <c r="H151" i="4"/>
  <c r="H138" i="4"/>
  <c r="H130" i="4"/>
  <c r="H123" i="4"/>
  <c r="H116" i="4"/>
  <c r="H109" i="4"/>
  <c r="H101" i="4"/>
  <c r="H93" i="4"/>
  <c r="H85" i="4"/>
  <c r="H79" i="4"/>
  <c r="H71" i="4"/>
  <c r="H63" i="4"/>
  <c r="H55" i="4"/>
  <c r="H47" i="4"/>
  <c r="H39" i="4"/>
  <c r="H16" i="4"/>
  <c r="H21" i="4"/>
  <c r="H22" i="4"/>
  <c r="J22" i="4"/>
  <c r="H26" i="4"/>
  <c r="H171" i="4"/>
  <c r="O171" i="4"/>
  <c r="H172" i="4"/>
  <c r="O172" i="4"/>
  <c r="H12" i="4"/>
  <c r="H17" i="4"/>
  <c r="H170" i="4"/>
  <c r="O170" i="4"/>
  <c r="H27" i="4"/>
  <c r="H18" i="4"/>
  <c r="H23" i="4"/>
  <c r="H28" i="4"/>
  <c r="H31" i="4"/>
  <c r="H13" i="4"/>
  <c r="H32" i="4"/>
  <c r="H14" i="4"/>
  <c r="H19" i="4"/>
  <c r="H24" i="4"/>
  <c r="H29" i="4"/>
  <c r="H15" i="4"/>
  <c r="H33" i="4"/>
  <c r="H20" i="4"/>
  <c r="H25" i="4"/>
  <c r="H30" i="4"/>
  <c r="H34" i="4"/>
  <c r="H9" i="4"/>
  <c r="H8" i="4"/>
  <c r="H10" i="4"/>
  <c r="H11" i="4"/>
  <c r="M163" i="3"/>
  <c r="N163" i="3"/>
  <c r="Q163" i="3"/>
  <c r="V163" i="3"/>
  <c r="J163" i="3"/>
  <c r="T163" i="3"/>
  <c r="H154" i="3"/>
  <c r="J106" i="4"/>
  <c r="S106" i="4"/>
  <c r="V106" i="4"/>
  <c r="O106" i="4"/>
  <c r="X106" i="4"/>
  <c r="J46" i="4"/>
  <c r="S46" i="4"/>
  <c r="X46" i="4"/>
  <c r="V46" i="4"/>
  <c r="O46" i="4"/>
  <c r="J78" i="4"/>
  <c r="S78" i="4"/>
  <c r="X78" i="4"/>
  <c r="V78" i="4"/>
  <c r="O78" i="4"/>
  <c r="S10" i="4"/>
  <c r="X10" i="4"/>
  <c r="V10" i="4"/>
  <c r="S33" i="4"/>
  <c r="X33" i="4"/>
  <c r="V33" i="4"/>
  <c r="S31" i="4"/>
  <c r="V31" i="4"/>
  <c r="X31" i="4"/>
  <c r="J55" i="4"/>
  <c r="S55" i="4"/>
  <c r="X55" i="4"/>
  <c r="V55" i="4"/>
  <c r="O55" i="4"/>
  <c r="J116" i="4"/>
  <c r="V116" i="4"/>
  <c r="X116" i="4"/>
  <c r="S116" i="4"/>
  <c r="O116" i="4"/>
  <c r="J56" i="4"/>
  <c r="S56" i="4"/>
  <c r="X56" i="4"/>
  <c r="O56" i="4"/>
  <c r="V56" i="4"/>
  <c r="J49" i="4"/>
  <c r="S49" i="4"/>
  <c r="X49" i="4"/>
  <c r="V49" i="4"/>
  <c r="O49" i="4"/>
  <c r="J110" i="4"/>
  <c r="S110" i="4"/>
  <c r="X110" i="4"/>
  <c r="V110" i="4"/>
  <c r="O110" i="4"/>
  <c r="J50" i="4"/>
  <c r="S50" i="4"/>
  <c r="X50" i="4"/>
  <c r="V50" i="4"/>
  <c r="O50" i="4"/>
  <c r="J111" i="4"/>
  <c r="S111" i="4"/>
  <c r="X111" i="4"/>
  <c r="V111" i="4"/>
  <c r="O111" i="4"/>
  <c r="J51" i="4"/>
  <c r="V51" i="4"/>
  <c r="X51" i="4"/>
  <c r="S51" i="4"/>
  <c r="O51" i="4"/>
  <c r="J112" i="4"/>
  <c r="S112" i="4"/>
  <c r="X112" i="4"/>
  <c r="O112" i="4"/>
  <c r="V112" i="4"/>
  <c r="J52" i="4"/>
  <c r="V52" i="4"/>
  <c r="O52" i="4"/>
  <c r="X52" i="4"/>
  <c r="S52" i="4"/>
  <c r="J113" i="4"/>
  <c r="S113" i="4"/>
  <c r="X113" i="4"/>
  <c r="V113" i="4"/>
  <c r="O113" i="4"/>
  <c r="J53" i="4"/>
  <c r="X53" i="4"/>
  <c r="V53" i="4"/>
  <c r="S53" i="4"/>
  <c r="O53" i="4"/>
  <c r="J114" i="4"/>
  <c r="S114" i="4"/>
  <c r="X114" i="4"/>
  <c r="V114" i="4"/>
  <c r="O114" i="4"/>
  <c r="J108" i="4"/>
  <c r="V108" i="4"/>
  <c r="O108" i="4"/>
  <c r="X108" i="4"/>
  <c r="S108" i="4"/>
  <c r="J137" i="4"/>
  <c r="S137" i="4"/>
  <c r="X137" i="4"/>
  <c r="V137" i="4"/>
  <c r="O137" i="4"/>
  <c r="Q143" i="4"/>
  <c r="V32" i="4"/>
  <c r="X32" i="4"/>
  <c r="J102" i="4"/>
  <c r="S102" i="4"/>
  <c r="X102" i="4"/>
  <c r="V102" i="4"/>
  <c r="O102" i="4"/>
  <c r="S12" i="4"/>
  <c r="V12" i="4"/>
  <c r="X12" i="4"/>
  <c r="J41" i="4"/>
  <c r="S41" i="4"/>
  <c r="X41" i="4"/>
  <c r="V41" i="4"/>
  <c r="O41" i="4"/>
  <c r="J107" i="4"/>
  <c r="V107" i="4"/>
  <c r="X107" i="4"/>
  <c r="O107" i="4"/>
  <c r="S107" i="4"/>
  <c r="J123" i="4"/>
  <c r="V123" i="4"/>
  <c r="X123" i="4"/>
  <c r="S123" i="4"/>
  <c r="O123" i="4"/>
  <c r="J124" i="4"/>
  <c r="V124" i="4"/>
  <c r="O124" i="4"/>
  <c r="X124" i="4"/>
  <c r="S124" i="4"/>
  <c r="J117" i="4"/>
  <c r="X117" i="4"/>
  <c r="V117" i="4"/>
  <c r="S117" i="4"/>
  <c r="O117" i="4"/>
  <c r="J118" i="4"/>
  <c r="S118" i="4"/>
  <c r="X118" i="4"/>
  <c r="V118" i="4"/>
  <c r="O118" i="4"/>
  <c r="J119" i="4"/>
  <c r="X119" i="4"/>
  <c r="V119" i="4"/>
  <c r="O119" i="4"/>
  <c r="S119" i="4"/>
  <c r="J120" i="4"/>
  <c r="S120" i="4"/>
  <c r="X120" i="4"/>
  <c r="O120" i="4"/>
  <c r="V120" i="4"/>
  <c r="J54" i="4"/>
  <c r="S54" i="4"/>
  <c r="X54" i="4"/>
  <c r="V54" i="4"/>
  <c r="O54" i="4"/>
  <c r="S29" i="4"/>
  <c r="V29" i="4"/>
  <c r="X29" i="4"/>
  <c r="J71" i="4"/>
  <c r="S71" i="4"/>
  <c r="X71" i="4"/>
  <c r="V71" i="4"/>
  <c r="O71" i="4"/>
  <c r="J72" i="4"/>
  <c r="S72" i="4"/>
  <c r="X72" i="4"/>
  <c r="V72" i="4"/>
  <c r="O72" i="4"/>
  <c r="J131" i="4"/>
  <c r="V131" i="4"/>
  <c r="X131" i="4"/>
  <c r="S131" i="4"/>
  <c r="O131" i="4"/>
  <c r="J65" i="4"/>
  <c r="S65" i="4"/>
  <c r="X65" i="4"/>
  <c r="V65" i="4"/>
  <c r="O65" i="4"/>
  <c r="J125" i="4"/>
  <c r="X125" i="4"/>
  <c r="V125" i="4"/>
  <c r="O125" i="4"/>
  <c r="S125" i="4"/>
  <c r="J66" i="4"/>
  <c r="S66" i="4"/>
  <c r="O66" i="4"/>
  <c r="X66" i="4"/>
  <c r="V66" i="4"/>
  <c r="J126" i="4"/>
  <c r="S126" i="4"/>
  <c r="X126" i="4"/>
  <c r="V126" i="4"/>
  <c r="O126" i="4"/>
  <c r="J67" i="4"/>
  <c r="V67" i="4"/>
  <c r="X67" i="4"/>
  <c r="O67" i="4"/>
  <c r="S67" i="4"/>
  <c r="J127" i="4"/>
  <c r="X127" i="4"/>
  <c r="V127" i="4"/>
  <c r="S127" i="4"/>
  <c r="O127" i="4"/>
  <c r="J68" i="4"/>
  <c r="V68" i="4"/>
  <c r="S68" i="4"/>
  <c r="X68" i="4"/>
  <c r="O68" i="4"/>
  <c r="J128" i="4"/>
  <c r="S128" i="4"/>
  <c r="X128" i="4"/>
  <c r="O128" i="4"/>
  <c r="V128" i="4"/>
  <c r="J69" i="4"/>
  <c r="X69" i="4"/>
  <c r="V69" i="4"/>
  <c r="S69" i="4"/>
  <c r="O69" i="4"/>
  <c r="J115" i="4"/>
  <c r="V115" i="4"/>
  <c r="X115" i="4"/>
  <c r="S115" i="4"/>
  <c r="O115" i="4"/>
  <c r="J150" i="4"/>
  <c r="S150" i="4"/>
  <c r="X150" i="4"/>
  <c r="O150" i="4"/>
  <c r="V150" i="4"/>
  <c r="S17" i="4"/>
  <c r="X17" i="4"/>
  <c r="V17" i="4"/>
  <c r="J38" i="4"/>
  <c r="X38" i="4"/>
  <c r="V38" i="4"/>
  <c r="O38" i="4"/>
  <c r="S38" i="4"/>
  <c r="S20" i="4"/>
  <c r="V20" i="4"/>
  <c r="X20" i="4"/>
  <c r="J47" i="4"/>
  <c r="S47" i="4"/>
  <c r="X47" i="4"/>
  <c r="V47" i="4"/>
  <c r="O47" i="4"/>
  <c r="J109" i="4"/>
  <c r="X109" i="4"/>
  <c r="V109" i="4"/>
  <c r="S109" i="4"/>
  <c r="O109" i="4"/>
  <c r="J103" i="4"/>
  <c r="S103" i="4"/>
  <c r="X103" i="4"/>
  <c r="V103" i="4"/>
  <c r="O103" i="4"/>
  <c r="J42" i="4"/>
  <c r="S42" i="4"/>
  <c r="V42" i="4"/>
  <c r="O42" i="4"/>
  <c r="X42" i="4"/>
  <c r="J105" i="4"/>
  <c r="S105" i="4"/>
  <c r="X105" i="4"/>
  <c r="V105" i="4"/>
  <c r="O105" i="4"/>
  <c r="J44" i="4"/>
  <c r="V44" i="4"/>
  <c r="O44" i="4"/>
  <c r="X44" i="4"/>
  <c r="S44" i="4"/>
  <c r="J45" i="4"/>
  <c r="X45" i="4"/>
  <c r="V45" i="4"/>
  <c r="S45" i="4"/>
  <c r="O45" i="4"/>
  <c r="S8" i="4"/>
  <c r="V8" i="4"/>
  <c r="X8" i="4"/>
  <c r="V15" i="4"/>
  <c r="X15" i="4"/>
  <c r="S28" i="4"/>
  <c r="V28" i="4"/>
  <c r="X28" i="4"/>
  <c r="J63" i="4"/>
  <c r="S63" i="4"/>
  <c r="X63" i="4"/>
  <c r="V63" i="4"/>
  <c r="O63" i="4"/>
  <c r="J64" i="4"/>
  <c r="S64" i="4"/>
  <c r="X64" i="4"/>
  <c r="O64" i="4"/>
  <c r="V64" i="4"/>
  <c r="J57" i="4"/>
  <c r="S57" i="4"/>
  <c r="X57" i="4"/>
  <c r="V57" i="4"/>
  <c r="O57" i="4"/>
  <c r="J58" i="4"/>
  <c r="S58" i="4"/>
  <c r="X58" i="4"/>
  <c r="V58" i="4"/>
  <c r="O58" i="4"/>
  <c r="J59" i="4"/>
  <c r="V59" i="4"/>
  <c r="X59" i="4"/>
  <c r="S59" i="4"/>
  <c r="O59" i="4"/>
  <c r="J60" i="4"/>
  <c r="V60" i="4"/>
  <c r="O60" i="4"/>
  <c r="X60" i="4"/>
  <c r="S60" i="4"/>
  <c r="J61" i="4"/>
  <c r="X61" i="4"/>
  <c r="V61" i="4"/>
  <c r="S61" i="4"/>
  <c r="O61" i="4"/>
  <c r="J121" i="4"/>
  <c r="S121" i="4"/>
  <c r="X121" i="4"/>
  <c r="V121" i="4"/>
  <c r="O121" i="4"/>
  <c r="J84" i="4"/>
  <c r="V84" i="4"/>
  <c r="X84" i="4"/>
  <c r="O84" i="4"/>
  <c r="S84" i="4"/>
  <c r="S9" i="4"/>
  <c r="X9" i="4"/>
  <c r="V9" i="4"/>
  <c r="V23" i="4"/>
  <c r="X23" i="4"/>
  <c r="X26" i="4"/>
  <c r="V26" i="4"/>
  <c r="J130" i="4"/>
  <c r="S130" i="4"/>
  <c r="O130" i="4"/>
  <c r="X130" i="4"/>
  <c r="V130" i="4"/>
  <c r="S24" i="4"/>
  <c r="X24" i="4"/>
  <c r="V24" i="4"/>
  <c r="X18" i="4"/>
  <c r="V18" i="4"/>
  <c r="V22" i="4"/>
  <c r="X22" i="4"/>
  <c r="J79" i="4"/>
  <c r="S79" i="4"/>
  <c r="X79" i="4"/>
  <c r="V79" i="4"/>
  <c r="O79" i="4"/>
  <c r="J138" i="4"/>
  <c r="V138" i="4"/>
  <c r="O138" i="4"/>
  <c r="X138" i="4"/>
  <c r="S138" i="4"/>
  <c r="J80" i="4"/>
  <c r="S80" i="4"/>
  <c r="X80" i="4"/>
  <c r="O80" i="4"/>
  <c r="V80" i="4"/>
  <c r="J73" i="4"/>
  <c r="S73" i="4"/>
  <c r="X73" i="4"/>
  <c r="V73" i="4"/>
  <c r="O73" i="4"/>
  <c r="J132" i="4"/>
  <c r="V132" i="4"/>
  <c r="X132" i="4"/>
  <c r="S132" i="4"/>
  <c r="O132" i="4"/>
  <c r="J74" i="4"/>
  <c r="S74" i="4"/>
  <c r="V74" i="4"/>
  <c r="O74" i="4"/>
  <c r="X74" i="4"/>
  <c r="J133" i="4"/>
  <c r="X133" i="4"/>
  <c r="V133" i="4"/>
  <c r="S133" i="4"/>
  <c r="O133" i="4"/>
  <c r="J75" i="4"/>
  <c r="V75" i="4"/>
  <c r="X75" i="4"/>
  <c r="S75" i="4"/>
  <c r="O75" i="4"/>
  <c r="J134" i="4"/>
  <c r="X134" i="4"/>
  <c r="V134" i="4"/>
  <c r="S134" i="4"/>
  <c r="O134" i="4"/>
  <c r="J76" i="4"/>
  <c r="V76" i="4"/>
  <c r="O76" i="4"/>
  <c r="S76" i="4"/>
  <c r="X76" i="4"/>
  <c r="J135" i="4"/>
  <c r="X135" i="4"/>
  <c r="V135" i="4"/>
  <c r="O135" i="4"/>
  <c r="S135" i="4"/>
  <c r="J77" i="4"/>
  <c r="X77" i="4"/>
  <c r="V77" i="4"/>
  <c r="S77" i="4"/>
  <c r="O77" i="4"/>
  <c r="J136" i="4"/>
  <c r="S136" i="4"/>
  <c r="X136" i="4"/>
  <c r="V136" i="4"/>
  <c r="O136" i="4"/>
  <c r="J62" i="4"/>
  <c r="S62" i="4"/>
  <c r="X62" i="4"/>
  <c r="V62" i="4"/>
  <c r="O62" i="4"/>
  <c r="J92" i="4"/>
  <c r="V92" i="4"/>
  <c r="S92" i="4"/>
  <c r="O92" i="4"/>
  <c r="X92" i="4"/>
  <c r="S25" i="4"/>
  <c r="X25" i="4"/>
  <c r="V25" i="4"/>
  <c r="J101" i="4"/>
  <c r="X101" i="4"/>
  <c r="V101" i="4"/>
  <c r="S101" i="4"/>
  <c r="O101" i="4"/>
  <c r="J104" i="4"/>
  <c r="S104" i="4"/>
  <c r="X104" i="4"/>
  <c r="V104" i="4"/>
  <c r="O104" i="4"/>
  <c r="X34" i="4"/>
  <c r="S34" i="4"/>
  <c r="V34" i="4"/>
  <c r="S27" i="4"/>
  <c r="X27" i="4"/>
  <c r="V27" i="4"/>
  <c r="J151" i="4"/>
  <c r="S151" i="4"/>
  <c r="X151" i="4"/>
  <c r="O151" i="4"/>
  <c r="V151" i="4"/>
  <c r="J152" i="4"/>
  <c r="S152" i="4"/>
  <c r="X152" i="4"/>
  <c r="V152" i="4"/>
  <c r="O152" i="4"/>
  <c r="J82" i="4"/>
  <c r="S82" i="4"/>
  <c r="X82" i="4"/>
  <c r="V82" i="4"/>
  <c r="O82" i="4"/>
  <c r="J141" i="4"/>
  <c r="X141" i="4"/>
  <c r="V141" i="4"/>
  <c r="S141" i="4"/>
  <c r="O141" i="4"/>
  <c r="J100" i="4"/>
  <c r="V100" i="4"/>
  <c r="O100" i="4"/>
  <c r="X100" i="4"/>
  <c r="S100" i="4"/>
  <c r="S40" i="4"/>
  <c r="X40" i="4"/>
  <c r="V40" i="4"/>
  <c r="O40" i="4"/>
  <c r="S11" i="4"/>
  <c r="X11" i="4"/>
  <c r="V11" i="4"/>
  <c r="S13" i="4"/>
  <c r="V13" i="4"/>
  <c r="X13" i="4"/>
  <c r="J48" i="4"/>
  <c r="S48" i="4"/>
  <c r="X48" i="4"/>
  <c r="O48" i="4"/>
  <c r="V48" i="4"/>
  <c r="J43" i="4"/>
  <c r="V43" i="4"/>
  <c r="X43" i="4"/>
  <c r="O43" i="4"/>
  <c r="S43" i="4"/>
  <c r="S19" i="4"/>
  <c r="X19" i="4"/>
  <c r="V19" i="4"/>
  <c r="X21" i="4"/>
  <c r="V21" i="4"/>
  <c r="J85" i="4"/>
  <c r="X85" i="4"/>
  <c r="V85" i="4"/>
  <c r="O85" i="4"/>
  <c r="S85" i="4"/>
  <c r="J86" i="4"/>
  <c r="S86" i="4"/>
  <c r="X86" i="4"/>
  <c r="V86" i="4"/>
  <c r="O86" i="4"/>
  <c r="J81" i="4"/>
  <c r="S81" i="4"/>
  <c r="X81" i="4"/>
  <c r="V81" i="4"/>
  <c r="O81" i="4"/>
  <c r="J139" i="4"/>
  <c r="V139" i="4"/>
  <c r="X139" i="4"/>
  <c r="S139" i="4"/>
  <c r="O139" i="4"/>
  <c r="J140" i="4"/>
  <c r="V140" i="4"/>
  <c r="O140" i="4"/>
  <c r="S140" i="4"/>
  <c r="X140" i="4"/>
  <c r="J83" i="4"/>
  <c r="V83" i="4"/>
  <c r="X83" i="4"/>
  <c r="S83" i="4"/>
  <c r="O83" i="4"/>
  <c r="J142" i="4"/>
  <c r="X142" i="4"/>
  <c r="V142" i="4"/>
  <c r="S142" i="4"/>
  <c r="O142" i="4"/>
  <c r="J146" i="4"/>
  <c r="S146" i="4"/>
  <c r="O146" i="4"/>
  <c r="X146" i="4"/>
  <c r="V146" i="4"/>
  <c r="J122" i="4"/>
  <c r="S122" i="4"/>
  <c r="X122" i="4"/>
  <c r="O122" i="4"/>
  <c r="V122" i="4"/>
  <c r="S30" i="4"/>
  <c r="V30" i="4"/>
  <c r="X30" i="4"/>
  <c r="V14" i="4"/>
  <c r="X14" i="4"/>
  <c r="X16" i="4"/>
  <c r="V16" i="4"/>
  <c r="J93" i="4"/>
  <c r="X93" i="4"/>
  <c r="V93" i="4"/>
  <c r="S93" i="4"/>
  <c r="O93" i="4"/>
  <c r="J158" i="4"/>
  <c r="S158" i="4"/>
  <c r="X158" i="4"/>
  <c r="O158" i="4"/>
  <c r="V158" i="4"/>
  <c r="J94" i="4"/>
  <c r="S94" i="4"/>
  <c r="X94" i="4"/>
  <c r="V94" i="4"/>
  <c r="O94" i="4"/>
  <c r="J159" i="4"/>
  <c r="S159" i="4"/>
  <c r="X159" i="4"/>
  <c r="O159" i="4"/>
  <c r="V159" i="4"/>
  <c r="J87" i="4"/>
  <c r="S87" i="4"/>
  <c r="X87" i="4"/>
  <c r="V87" i="4"/>
  <c r="O87" i="4"/>
  <c r="J88" i="4"/>
  <c r="S88" i="4"/>
  <c r="X88" i="4"/>
  <c r="O88" i="4"/>
  <c r="V88" i="4"/>
  <c r="J153" i="4"/>
  <c r="S153" i="4"/>
  <c r="O153" i="4"/>
  <c r="V153" i="4"/>
  <c r="X153" i="4"/>
  <c r="J89" i="4"/>
  <c r="S89" i="4"/>
  <c r="X89" i="4"/>
  <c r="V89" i="4"/>
  <c r="O89" i="4"/>
  <c r="J154" i="4"/>
  <c r="V154" i="4"/>
  <c r="S154" i="4"/>
  <c r="X154" i="4"/>
  <c r="O154" i="4"/>
  <c r="J90" i="4"/>
  <c r="S90" i="4"/>
  <c r="X90" i="4"/>
  <c r="V90" i="4"/>
  <c r="O90" i="4"/>
  <c r="J155" i="4"/>
  <c r="O155" i="4"/>
  <c r="V155" i="4"/>
  <c r="S155" i="4"/>
  <c r="X155" i="4"/>
  <c r="J91" i="4"/>
  <c r="V91" i="4"/>
  <c r="X91" i="4"/>
  <c r="S91" i="4"/>
  <c r="O91" i="4"/>
  <c r="J156" i="4"/>
  <c r="X156" i="4"/>
  <c r="O156" i="4"/>
  <c r="V156" i="4"/>
  <c r="S156" i="4"/>
  <c r="J70" i="4"/>
  <c r="S70" i="4"/>
  <c r="X70" i="4"/>
  <c r="V70" i="4"/>
  <c r="O70" i="4"/>
  <c r="J157" i="4"/>
  <c r="X157" i="4"/>
  <c r="O157" i="4"/>
  <c r="V157" i="4"/>
  <c r="S157" i="4"/>
  <c r="J39" i="4"/>
  <c r="S39" i="4"/>
  <c r="X39" i="4"/>
  <c r="V39" i="4"/>
  <c r="O39" i="4"/>
  <c r="J95" i="4"/>
  <c r="S95" i="4"/>
  <c r="X95" i="4"/>
  <c r="V95" i="4"/>
  <c r="O95" i="4"/>
  <c r="J160" i="4"/>
  <c r="S160" i="4"/>
  <c r="X160" i="4"/>
  <c r="V160" i="4"/>
  <c r="O160" i="4"/>
  <c r="J96" i="4"/>
  <c r="S96" i="4"/>
  <c r="X96" i="4"/>
  <c r="O96" i="4"/>
  <c r="V96" i="4"/>
  <c r="J161" i="4"/>
  <c r="S161" i="4"/>
  <c r="O161" i="4"/>
  <c r="V161" i="4"/>
  <c r="X161" i="4"/>
  <c r="J97" i="4"/>
  <c r="S97" i="4"/>
  <c r="X97" i="4"/>
  <c r="V97" i="4"/>
  <c r="O97" i="4"/>
  <c r="J162" i="4"/>
  <c r="V162" i="4"/>
  <c r="S162" i="4"/>
  <c r="X162" i="4"/>
  <c r="O162" i="4"/>
  <c r="J98" i="4"/>
  <c r="S98" i="4"/>
  <c r="O98" i="4"/>
  <c r="X98" i="4"/>
  <c r="V98" i="4"/>
  <c r="J163" i="4"/>
  <c r="O163" i="4"/>
  <c r="V163" i="4"/>
  <c r="X163" i="4"/>
  <c r="S163" i="4"/>
  <c r="J99" i="4"/>
  <c r="V99" i="4"/>
  <c r="X99" i="4"/>
  <c r="S99" i="4"/>
  <c r="O99" i="4"/>
  <c r="J164" i="4"/>
  <c r="X164" i="4"/>
  <c r="O164" i="4"/>
  <c r="V164" i="4"/>
  <c r="S164" i="4"/>
  <c r="J129" i="4"/>
  <c r="S129" i="4"/>
  <c r="X129" i="4"/>
  <c r="V129" i="4"/>
  <c r="O129" i="4"/>
  <c r="J165" i="4"/>
  <c r="X165" i="4"/>
  <c r="O165" i="4"/>
  <c r="V165" i="4"/>
  <c r="S165" i="4"/>
  <c r="O15" i="4"/>
  <c r="S15" i="4"/>
  <c r="O32" i="4"/>
  <c r="S32" i="4"/>
  <c r="O23" i="4"/>
  <c r="S23" i="4"/>
  <c r="O26" i="4"/>
  <c r="S26" i="4"/>
  <c r="O18" i="4"/>
  <c r="S18" i="4"/>
  <c r="O22" i="4"/>
  <c r="S22" i="4"/>
  <c r="O21" i="4"/>
  <c r="S21" i="4"/>
  <c r="O14" i="4"/>
  <c r="S14" i="4"/>
  <c r="J16" i="4"/>
  <c r="S16" i="4"/>
  <c r="Q35" i="4"/>
  <c r="J40" i="4"/>
  <c r="O16" i="4"/>
  <c r="J18" i="4"/>
  <c r="J171" i="4"/>
  <c r="K171" i="4"/>
  <c r="J32" i="4"/>
  <c r="J26" i="4"/>
  <c r="J21" i="4"/>
  <c r="J170" i="4"/>
  <c r="K170" i="4"/>
  <c r="J172" i="4"/>
  <c r="K172" i="4"/>
  <c r="J23" i="4"/>
  <c r="O17" i="4"/>
  <c r="J17" i="4"/>
  <c r="O31" i="4"/>
  <c r="J31" i="4"/>
  <c r="J12" i="4"/>
  <c r="O12" i="4"/>
  <c r="O34" i="4"/>
  <c r="J34" i="4"/>
  <c r="J29" i="4"/>
  <c r="O29" i="4"/>
  <c r="O28" i="4"/>
  <c r="J28" i="4"/>
  <c r="J14" i="4"/>
  <c r="O30" i="4"/>
  <c r="J30" i="4"/>
  <c r="J24" i="4"/>
  <c r="O24" i="4"/>
  <c r="J15" i="4"/>
  <c r="J25" i="4"/>
  <c r="O25" i="4"/>
  <c r="J19" i="4"/>
  <c r="O19" i="4"/>
  <c r="J20" i="4"/>
  <c r="O20" i="4"/>
  <c r="J27" i="4"/>
  <c r="O27" i="4"/>
  <c r="J33" i="4"/>
  <c r="O33" i="4"/>
  <c r="J13" i="4"/>
  <c r="O13" i="4"/>
  <c r="J10" i="4"/>
  <c r="O10" i="4"/>
  <c r="O8" i="4"/>
  <c r="J8" i="4"/>
  <c r="J11" i="4"/>
  <c r="O11" i="4"/>
  <c r="J9" i="4"/>
  <c r="O9" i="4"/>
  <c r="M154" i="3"/>
  <c r="N154" i="3"/>
  <c r="Q154" i="3"/>
  <c r="H161" i="3"/>
  <c r="T154" i="3"/>
  <c r="V154" i="3"/>
  <c r="J154" i="3"/>
  <c r="V35" i="4"/>
  <c r="X35" i="4"/>
  <c r="V143" i="4"/>
  <c r="X143" i="4"/>
  <c r="X167" i="4"/>
  <c r="V167" i="4"/>
  <c r="O167" i="4"/>
  <c r="J143" i="4"/>
  <c r="K70" i="4"/>
  <c r="S143" i="4"/>
  <c r="T96" i="4"/>
  <c r="S167" i="4"/>
  <c r="T166" i="4"/>
  <c r="O143" i="4"/>
  <c r="J167" i="4"/>
  <c r="K166" i="4"/>
  <c r="S35" i="4"/>
  <c r="T18" i="4"/>
  <c r="K88" i="4"/>
  <c r="O35" i="4"/>
  <c r="J35" i="4"/>
  <c r="K28" i="4"/>
  <c r="M161" i="3"/>
  <c r="N161" i="3"/>
  <c r="Q161" i="3"/>
  <c r="V161" i="3"/>
  <c r="J161" i="3"/>
  <c r="T161" i="3"/>
  <c r="H159" i="3"/>
  <c r="K93" i="4"/>
  <c r="K121" i="4"/>
  <c r="T140" i="4"/>
  <c r="K54" i="4"/>
  <c r="T103" i="4"/>
  <c r="T58" i="4"/>
  <c r="K138" i="4"/>
  <c r="K123" i="4"/>
  <c r="K87" i="4"/>
  <c r="T69" i="4"/>
  <c r="K40" i="4"/>
  <c r="K60" i="4"/>
  <c r="K96" i="4"/>
  <c r="K71" i="4"/>
  <c r="K129" i="4"/>
  <c r="K47" i="4"/>
  <c r="K106" i="4"/>
  <c r="Y106" i="4"/>
  <c r="K67" i="4"/>
  <c r="K113" i="4"/>
  <c r="K119" i="4"/>
  <c r="K126" i="4"/>
  <c r="K63" i="4"/>
  <c r="K78" i="4"/>
  <c r="K95" i="4"/>
  <c r="T43" i="4"/>
  <c r="K73" i="4"/>
  <c r="K140" i="4"/>
  <c r="K76" i="4"/>
  <c r="K82" i="4"/>
  <c r="K110" i="4"/>
  <c r="K58" i="4"/>
  <c r="K41" i="4"/>
  <c r="Y41" i="4"/>
  <c r="K114" i="4"/>
  <c r="Y114" i="4"/>
  <c r="T60" i="4"/>
  <c r="Y60" i="4"/>
  <c r="Y140" i="4"/>
  <c r="T139" i="4"/>
  <c r="T142" i="4"/>
  <c r="T91" i="4"/>
  <c r="T94" i="4"/>
  <c r="T114" i="4"/>
  <c r="T46" i="4"/>
  <c r="K150" i="4"/>
  <c r="T49" i="4"/>
  <c r="T155" i="4"/>
  <c r="T67" i="4"/>
  <c r="T106" i="4"/>
  <c r="T111" i="4"/>
  <c r="K130" i="4"/>
  <c r="K102" i="4"/>
  <c r="Y102" i="4"/>
  <c r="K42" i="4"/>
  <c r="K45" i="4"/>
  <c r="K127" i="4"/>
  <c r="K84" i="4"/>
  <c r="K94" i="4"/>
  <c r="Y94" i="4"/>
  <c r="K38" i="4"/>
  <c r="K80" i="4"/>
  <c r="K111" i="4"/>
  <c r="K85" i="4"/>
  <c r="T102" i="4"/>
  <c r="T73" i="4"/>
  <c r="T115" i="4"/>
  <c r="K91" i="4"/>
  <c r="Y91" i="4"/>
  <c r="K51" i="4"/>
  <c r="K43" i="4"/>
  <c r="K131" i="4"/>
  <c r="K109" i="4"/>
  <c r="K135" i="4"/>
  <c r="K137" i="4"/>
  <c r="K49" i="4"/>
  <c r="T42" i="4"/>
  <c r="T61" i="4"/>
  <c r="T107" i="4"/>
  <c r="T157" i="4"/>
  <c r="T84" i="4"/>
  <c r="Y84" i="4"/>
  <c r="K90" i="4"/>
  <c r="K65" i="4"/>
  <c r="K77" i="4"/>
  <c r="K132" i="4"/>
  <c r="K89" i="4"/>
  <c r="K74" i="4"/>
  <c r="K98" i="4"/>
  <c r="K86" i="4"/>
  <c r="K116" i="4"/>
  <c r="K101" i="4"/>
  <c r="K128" i="4"/>
  <c r="K46" i="4"/>
  <c r="K124" i="4"/>
  <c r="T138" i="4"/>
  <c r="Y138" i="4"/>
  <c r="K152" i="4"/>
  <c r="Y152" i="4"/>
  <c r="T77" i="4"/>
  <c r="T105" i="4"/>
  <c r="T136" i="4"/>
  <c r="T50" i="4"/>
  <c r="K118" i="4"/>
  <c r="K115" i="4"/>
  <c r="Y115" i="4"/>
  <c r="K97" i="4"/>
  <c r="K136" i="4"/>
  <c r="Y136" i="4"/>
  <c r="K72" i="4"/>
  <c r="K112" i="4"/>
  <c r="K133" i="4"/>
  <c r="K68" i="4"/>
  <c r="K50" i="4"/>
  <c r="Y50" i="4"/>
  <c r="K57" i="4"/>
  <c r="K122" i="4"/>
  <c r="Y122" i="4"/>
  <c r="K104" i="4"/>
  <c r="Y104" i="4"/>
  <c r="K81" i="4"/>
  <c r="K52" i="4"/>
  <c r="K92" i="4"/>
  <c r="K99" i="4"/>
  <c r="K107" i="4"/>
  <c r="K79" i="4"/>
  <c r="K108" i="4"/>
  <c r="K141" i="4"/>
  <c r="K120" i="4"/>
  <c r="T56" i="4"/>
  <c r="T104" i="4"/>
  <c r="T122" i="4"/>
  <c r="T81" i="4"/>
  <c r="T80" i="4"/>
  <c r="T151" i="4"/>
  <c r="T153" i="4"/>
  <c r="T65" i="4"/>
  <c r="K39" i="4"/>
  <c r="K55" i="4"/>
  <c r="K105" i="4"/>
  <c r="K48" i="4"/>
  <c r="Y48" i="4"/>
  <c r="K62" i="4"/>
  <c r="K61" i="4"/>
  <c r="K53" i="4"/>
  <c r="K117" i="4"/>
  <c r="Y117" i="4"/>
  <c r="K100" i="4"/>
  <c r="K44" i="4"/>
  <c r="K139" i="4"/>
  <c r="K56" i="4"/>
  <c r="K75" i="4"/>
  <c r="K134" i="4"/>
  <c r="K64" i="4"/>
  <c r="K59" i="4"/>
  <c r="K103" i="4"/>
  <c r="Y103" i="4"/>
  <c r="T117" i="4"/>
  <c r="T48" i="4"/>
  <c r="T70" i="4"/>
  <c r="Y70" i="4"/>
  <c r="T97" i="4"/>
  <c r="K151" i="4"/>
  <c r="Y151" i="4"/>
  <c r="T98" i="4"/>
  <c r="T135" i="4"/>
  <c r="K158" i="4"/>
  <c r="K165" i="4"/>
  <c r="Y166" i="4"/>
  <c r="T152" i="4"/>
  <c r="T120" i="4"/>
  <c r="T66" i="4"/>
  <c r="T74" i="4"/>
  <c r="K164" i="4"/>
  <c r="T108" i="4"/>
  <c r="T44" i="4"/>
  <c r="T87" i="4"/>
  <c r="T92" i="4"/>
  <c r="Y92" i="4"/>
  <c r="T57" i="4"/>
  <c r="T163" i="4"/>
  <c r="T165" i="4"/>
  <c r="Y165" i="4"/>
  <c r="T130" i="4"/>
  <c r="T161" i="4"/>
  <c r="T99" i="4"/>
  <c r="T68" i="4"/>
  <c r="Y68" i="4"/>
  <c r="T53" i="4"/>
  <c r="T150" i="4"/>
  <c r="T62" i="4"/>
  <c r="T95" i="4"/>
  <c r="T41" i="4"/>
  <c r="T134" i="4"/>
  <c r="T160" i="4"/>
  <c r="T162" i="4"/>
  <c r="T158" i="4"/>
  <c r="T116" i="4"/>
  <c r="T137" i="4"/>
  <c r="Y137" i="4"/>
  <c r="T141" i="4"/>
  <c r="K154" i="4"/>
  <c r="T55" i="4"/>
  <c r="T125" i="4"/>
  <c r="Y96" i="4"/>
  <c r="T78" i="4"/>
  <c r="K153" i="4"/>
  <c r="T72" i="4"/>
  <c r="T124" i="4"/>
  <c r="T86" i="4"/>
  <c r="T156" i="4"/>
  <c r="T112" i="4"/>
  <c r="Y112" i="4"/>
  <c r="T47" i="4"/>
  <c r="K83" i="4"/>
  <c r="K125" i="4"/>
  <c r="K69" i="4"/>
  <c r="K66" i="4"/>
  <c r="T113" i="4"/>
  <c r="T79" i="4"/>
  <c r="T93" i="4"/>
  <c r="K155" i="4"/>
  <c r="Y155" i="4"/>
  <c r="T38" i="4"/>
  <c r="T89" i="4"/>
  <c r="T88" i="4"/>
  <c r="Y88" i="4"/>
  <c r="T54" i="4"/>
  <c r="Y54" i="4"/>
  <c r="T100" i="4"/>
  <c r="T75" i="4"/>
  <c r="T51" i="4"/>
  <c r="T90" i="4"/>
  <c r="T109" i="4"/>
  <c r="T131" i="4"/>
  <c r="K142" i="4"/>
  <c r="K162" i="4"/>
  <c r="T52" i="4"/>
  <c r="T45" i="4"/>
  <c r="T76" i="4"/>
  <c r="Y99" i="4"/>
  <c r="K156" i="4"/>
  <c r="K163" i="4"/>
  <c r="T127" i="4"/>
  <c r="T85" i="4"/>
  <c r="T82" i="4"/>
  <c r="Y82" i="4"/>
  <c r="T118" i="4"/>
  <c r="K157" i="4"/>
  <c r="T101" i="4"/>
  <c r="Y101" i="4"/>
  <c r="T164" i="4"/>
  <c r="T123" i="4"/>
  <c r="T64" i="4"/>
  <c r="T154" i="4"/>
  <c r="T71" i="4"/>
  <c r="T133" i="4"/>
  <c r="T39" i="4"/>
  <c r="T129" i="4"/>
  <c r="Y129" i="4"/>
  <c r="T63" i="4"/>
  <c r="Y63" i="4"/>
  <c r="K160" i="4"/>
  <c r="T110" i="4"/>
  <c r="T128" i="4"/>
  <c r="Y128" i="4"/>
  <c r="T83" i="4"/>
  <c r="T159" i="4"/>
  <c r="T119" i="4"/>
  <c r="K161" i="4"/>
  <c r="T40" i="4"/>
  <c r="Y40" i="4"/>
  <c r="T121" i="4"/>
  <c r="K159" i="4"/>
  <c r="T59" i="4"/>
  <c r="T126" i="4"/>
  <c r="Y126" i="4"/>
  <c r="T132" i="4"/>
  <c r="T15" i="4"/>
  <c r="T23" i="4"/>
  <c r="T14" i="4"/>
  <c r="T26" i="4"/>
  <c r="T32" i="4"/>
  <c r="T16" i="4"/>
  <c r="T22" i="4"/>
  <c r="T7" i="4"/>
  <c r="T11" i="4"/>
  <c r="T20" i="4"/>
  <c r="T19" i="4"/>
  <c r="T34" i="4"/>
  <c r="T13" i="4"/>
  <c r="T27" i="4"/>
  <c r="T10" i="4"/>
  <c r="T25" i="4"/>
  <c r="T12" i="4"/>
  <c r="T17" i="4"/>
  <c r="T9" i="4"/>
  <c r="T8" i="4"/>
  <c r="T24" i="4"/>
  <c r="T28" i="4"/>
  <c r="Y28" i="4"/>
  <c r="T33" i="4"/>
  <c r="T29" i="4"/>
  <c r="T30" i="4"/>
  <c r="T31" i="4"/>
  <c r="T21" i="4"/>
  <c r="Y21" i="4"/>
  <c r="K30" i="4"/>
  <c r="K24" i="4"/>
  <c r="K26" i="4"/>
  <c r="K9" i="4"/>
  <c r="K20" i="4"/>
  <c r="K15" i="4"/>
  <c r="K31" i="4"/>
  <c r="K10" i="4"/>
  <c r="K32" i="4"/>
  <c r="K7" i="4"/>
  <c r="K16" i="4"/>
  <c r="K18" i="4"/>
  <c r="Y18" i="4"/>
  <c r="K22" i="4"/>
  <c r="K8" i="4"/>
  <c r="K11" i="4"/>
  <c r="K14" i="4"/>
  <c r="K17" i="4"/>
  <c r="K21" i="4"/>
  <c r="K12" i="4"/>
  <c r="K23" i="4"/>
  <c r="K29" i="4"/>
  <c r="K19" i="4"/>
  <c r="K25" i="4"/>
  <c r="K33" i="4"/>
  <c r="K34" i="4"/>
  <c r="K27" i="4"/>
  <c r="K13" i="4"/>
  <c r="M159" i="3"/>
  <c r="N159" i="3"/>
  <c r="Q159" i="3"/>
  <c r="T159" i="3"/>
  <c r="V159" i="3"/>
  <c r="J159" i="3"/>
  <c r="H155" i="3"/>
  <c r="Y131" i="4"/>
  <c r="Y74" i="4"/>
  <c r="Y43" i="4"/>
  <c r="Y93" i="4"/>
  <c r="Y58" i="4"/>
  <c r="Y110" i="4"/>
  <c r="Y98" i="4"/>
  <c r="Y121" i="4"/>
  <c r="Y69" i="4"/>
  <c r="Y116" i="4"/>
  <c r="Y107" i="4"/>
  <c r="Y71" i="4"/>
  <c r="Y125" i="4"/>
  <c r="Y46" i="4"/>
  <c r="Y108" i="4"/>
  <c r="Y39" i="4"/>
  <c r="Y105" i="4"/>
  <c r="Y49" i="4"/>
  <c r="Y80" i="4"/>
  <c r="Y87" i="4"/>
  <c r="Y57" i="4"/>
  <c r="Y123" i="4"/>
  <c r="Y62" i="4"/>
  <c r="Y47" i="4"/>
  <c r="Y67" i="4"/>
  <c r="Y119" i="4"/>
  <c r="Y158" i="4"/>
  <c r="Y111" i="4"/>
  <c r="Y90" i="4"/>
  <c r="Y86" i="4"/>
  <c r="Y61" i="4"/>
  <c r="Y52" i="4"/>
  <c r="Y100" i="4"/>
  <c r="Y113" i="4"/>
  <c r="Y139" i="4"/>
  <c r="Y161" i="4"/>
  <c r="Y76" i="4"/>
  <c r="Y156" i="4"/>
  <c r="Y45" i="4"/>
  <c r="Y75" i="4"/>
  <c r="Y79" i="4"/>
  <c r="Y56" i="4"/>
  <c r="Y8" i="4"/>
  <c r="Y160" i="4"/>
  <c r="Y78" i="4"/>
  <c r="Y95" i="4"/>
  <c r="Y55" i="4"/>
  <c r="Y65" i="4"/>
  <c r="Y73" i="4"/>
  <c r="Y133" i="4"/>
  <c r="Y85" i="4"/>
  <c r="Y162" i="4"/>
  <c r="Y66" i="4"/>
  <c r="Y72" i="4"/>
  <c r="Y120" i="4"/>
  <c r="Y97" i="4"/>
  <c r="Y64" i="4"/>
  <c r="Y127" i="4"/>
  <c r="Y142" i="4"/>
  <c r="Y153" i="4"/>
  <c r="Y53" i="4"/>
  <c r="Y124" i="4"/>
  <c r="Y51" i="4"/>
  <c r="Y38" i="4"/>
  <c r="Y163" i="4"/>
  <c r="Y118" i="4"/>
  <c r="Y42" i="4"/>
  <c r="Y59" i="4"/>
  <c r="Y109" i="4"/>
  <c r="Y141" i="4"/>
  <c r="Y44" i="4"/>
  <c r="Y19" i="4"/>
  <c r="Y157" i="4"/>
  <c r="Y150" i="4"/>
  <c r="Y130" i="4"/>
  <c r="Y164" i="4"/>
  <c r="Y77" i="4"/>
  <c r="Y29" i="4"/>
  <c r="Y25" i="4"/>
  <c r="Y7" i="4"/>
  <c r="Y132" i="4"/>
  <c r="Y14" i="4"/>
  <c r="Y33" i="4"/>
  <c r="Y10" i="4"/>
  <c r="Y22" i="4"/>
  <c r="Y135" i="4"/>
  <c r="Y89" i="4"/>
  <c r="Y134" i="4"/>
  <c r="Y81" i="4"/>
  <c r="Y24" i="4"/>
  <c r="Y83" i="4"/>
  <c r="Y32" i="4"/>
  <c r="Y30" i="4"/>
  <c r="Y12" i="4"/>
  <c r="Y11" i="4"/>
  <c r="Y15" i="4"/>
  <c r="T167" i="4"/>
  <c r="Y27" i="4"/>
  <c r="Y16" i="4"/>
  <c r="Y13" i="4"/>
  <c r="K143" i="4"/>
  <c r="Y34" i="4"/>
  <c r="Y26" i="4"/>
  <c r="Y159" i="4"/>
  <c r="K167" i="4"/>
  <c r="T143" i="4"/>
  <c r="Y9" i="4"/>
  <c r="Y31" i="4"/>
  <c r="Y17" i="4"/>
  <c r="Y20" i="4"/>
  <c r="Y23" i="4"/>
  <c r="Y154" i="4"/>
  <c r="T35" i="4"/>
  <c r="K35" i="4"/>
  <c r="M155" i="3"/>
  <c r="N155" i="3"/>
  <c r="Q155" i="3"/>
  <c r="H164" i="3"/>
  <c r="H157" i="3"/>
  <c r="Q157" i="3"/>
  <c r="V155" i="3"/>
  <c r="J155" i="3"/>
  <c r="T155" i="3"/>
  <c r="Y35" i="4"/>
  <c r="Y143" i="4"/>
  <c r="Y167" i="4"/>
  <c r="T170" i="3"/>
  <c r="M164" i="3"/>
  <c r="N164" i="3"/>
  <c r="Q164" i="3"/>
  <c r="H170" i="3"/>
  <c r="M157" i="3"/>
  <c r="T164" i="3"/>
  <c r="V164" i="3"/>
  <c r="J164" i="3"/>
  <c r="V157" i="3"/>
  <c r="J157" i="3"/>
  <c r="T157" i="3"/>
  <c r="H32" i="3"/>
  <c r="H19" i="3"/>
  <c r="H20" i="3"/>
  <c r="V170" i="3"/>
  <c r="N157" i="3"/>
  <c r="N170" i="3"/>
  <c r="M170" i="3"/>
  <c r="J170" i="3"/>
  <c r="Q170" i="3"/>
  <c r="R164" i="3"/>
  <c r="Q19" i="3"/>
  <c r="M19" i="3"/>
  <c r="N19" i="3"/>
  <c r="V19" i="3"/>
  <c r="J19" i="3"/>
  <c r="T19" i="3"/>
  <c r="Q20" i="3"/>
  <c r="M20" i="3"/>
  <c r="N20" i="3"/>
  <c r="J20" i="3"/>
  <c r="T20" i="3"/>
  <c r="V20" i="3"/>
  <c r="J32" i="3"/>
  <c r="T32" i="3"/>
  <c r="M32" i="3"/>
  <c r="N32" i="3"/>
  <c r="Q32" i="3"/>
  <c r="V32" i="3"/>
  <c r="H26" i="3"/>
  <c r="R167" i="3"/>
  <c r="R156" i="3"/>
  <c r="R166" i="3"/>
  <c r="R165" i="3"/>
  <c r="R153" i="3"/>
  <c r="R158" i="3"/>
  <c r="R160" i="3"/>
  <c r="R168" i="3"/>
  <c r="R162" i="3"/>
  <c r="R169" i="3"/>
  <c r="R163" i="3"/>
  <c r="R154" i="3"/>
  <c r="R161" i="3"/>
  <c r="R159" i="3"/>
  <c r="R155" i="3"/>
  <c r="R157" i="3"/>
  <c r="O156" i="3"/>
  <c r="O167" i="3"/>
  <c r="O166" i="3"/>
  <c r="O165" i="3"/>
  <c r="O153" i="3"/>
  <c r="O158" i="3"/>
  <c r="O160" i="3"/>
  <c r="O168" i="3"/>
  <c r="O162" i="3"/>
  <c r="O169" i="3"/>
  <c r="O163" i="3"/>
  <c r="O154" i="3"/>
  <c r="O161" i="3"/>
  <c r="O159" i="3"/>
  <c r="O155" i="3"/>
  <c r="O164" i="3"/>
  <c r="W164" i="3"/>
  <c r="O157" i="3"/>
  <c r="K167" i="3"/>
  <c r="K156" i="3"/>
  <c r="K166" i="3"/>
  <c r="K165" i="3"/>
  <c r="K158" i="3"/>
  <c r="K153" i="3"/>
  <c r="K160" i="3"/>
  <c r="K168" i="3"/>
  <c r="K162" i="3"/>
  <c r="K169" i="3"/>
  <c r="K163" i="3"/>
  <c r="K154" i="3"/>
  <c r="K161" i="3"/>
  <c r="K159" i="3"/>
  <c r="K155" i="3"/>
  <c r="K157" i="3"/>
  <c r="K164" i="3"/>
  <c r="J26" i="3"/>
  <c r="T26" i="3"/>
  <c r="M26" i="3"/>
  <c r="N26" i="3"/>
  <c r="Q26" i="3"/>
  <c r="V26" i="3"/>
  <c r="W159" i="3"/>
  <c r="W158" i="3"/>
  <c r="W157" i="3"/>
  <c r="W162" i="3"/>
  <c r="W156" i="3"/>
  <c r="W155" i="3"/>
  <c r="W160" i="3"/>
  <c r="W161" i="3"/>
  <c r="W153" i="3"/>
  <c r="W165" i="3"/>
  <c r="W154" i="3"/>
  <c r="W163" i="3"/>
  <c r="W166" i="3"/>
  <c r="W168" i="3"/>
  <c r="W169" i="3"/>
  <c r="W167" i="3"/>
  <c r="R170" i="3"/>
  <c r="O170" i="3"/>
  <c r="K170" i="3"/>
  <c r="H21" i="3"/>
  <c r="W170" i="3"/>
  <c r="V21" i="3"/>
  <c r="J21" i="3"/>
  <c r="T21" i="3"/>
  <c r="Q21" i="3"/>
  <c r="M21" i="3"/>
  <c r="N21" i="3"/>
  <c r="H30" i="3"/>
  <c r="Q30" i="3"/>
  <c r="J30" i="3"/>
  <c r="T30" i="3"/>
  <c r="V30" i="3"/>
  <c r="M30" i="3"/>
  <c r="N30" i="3"/>
  <c r="H22" i="3"/>
  <c r="H16" i="3"/>
  <c r="M22" i="3"/>
  <c r="N22" i="3"/>
  <c r="Q22" i="3"/>
  <c r="J22" i="3"/>
  <c r="T22" i="3"/>
  <c r="V22" i="3"/>
  <c r="H15" i="3"/>
  <c r="Q16" i="3"/>
  <c r="J16" i="3"/>
  <c r="T16" i="3"/>
  <c r="M16" i="3"/>
  <c r="N16" i="3"/>
  <c r="V16" i="3"/>
  <c r="H33" i="3"/>
  <c r="M15" i="3"/>
  <c r="N15" i="3"/>
  <c r="Q15" i="3"/>
  <c r="T15" i="3"/>
  <c r="J15" i="3"/>
  <c r="V15" i="3"/>
  <c r="H27" i="3"/>
  <c r="V33" i="3"/>
  <c r="T33" i="3"/>
  <c r="Q33" i="3"/>
  <c r="M33" i="3"/>
  <c r="N33" i="3"/>
  <c r="J33" i="3"/>
  <c r="M27" i="3"/>
  <c r="N27" i="3"/>
  <c r="T27" i="3"/>
  <c r="V27" i="3"/>
  <c r="Q27" i="3"/>
  <c r="J27" i="3"/>
  <c r="H17" i="3"/>
  <c r="J17" i="3"/>
  <c r="T17" i="3"/>
  <c r="M17" i="3"/>
  <c r="N17" i="3"/>
  <c r="V17" i="3"/>
  <c r="Q17" i="3"/>
  <c r="H12" i="3"/>
  <c r="H10" i="3"/>
  <c r="J12" i="3"/>
  <c r="T12" i="3"/>
  <c r="V12" i="3"/>
  <c r="M12" i="3"/>
  <c r="N12" i="3"/>
  <c r="Q12" i="3"/>
  <c r="J10" i="3"/>
  <c r="T10" i="3"/>
  <c r="V10" i="3"/>
  <c r="Q10" i="3"/>
  <c r="M10" i="3"/>
  <c r="N10" i="3"/>
  <c r="H25" i="3"/>
  <c r="H34" i="3"/>
  <c r="Q25" i="3"/>
  <c r="M25" i="3"/>
  <c r="N25" i="3"/>
  <c r="J25" i="3"/>
  <c r="T25" i="3"/>
  <c r="V25" i="3"/>
  <c r="H28" i="3"/>
  <c r="Q34" i="3"/>
  <c r="M34" i="3"/>
  <c r="N34" i="3"/>
  <c r="J34" i="3"/>
  <c r="T34" i="3"/>
  <c r="V34" i="3"/>
  <c r="H31" i="3"/>
  <c r="M28" i="3"/>
  <c r="N28" i="3"/>
  <c r="Q28" i="3"/>
  <c r="J28" i="3"/>
  <c r="V28" i="3"/>
  <c r="T28" i="3"/>
  <c r="H9" i="3"/>
  <c r="J31" i="3"/>
  <c r="Q31" i="3"/>
  <c r="V31" i="3"/>
  <c r="T31" i="3"/>
  <c r="M31" i="3"/>
  <c r="N31" i="3"/>
  <c r="H13" i="3"/>
  <c r="V9" i="3"/>
  <c r="J9" i="3"/>
  <c r="Q9" i="3"/>
  <c r="M9" i="3"/>
  <c r="N9" i="3"/>
  <c r="T9" i="3"/>
  <c r="H14" i="3"/>
  <c r="J13" i="3"/>
  <c r="T13" i="3"/>
  <c r="M13" i="3"/>
  <c r="N13" i="3"/>
  <c r="Q13" i="3"/>
  <c r="V13" i="3"/>
  <c r="J14" i="3"/>
  <c r="T14" i="3"/>
  <c r="M14" i="3"/>
  <c r="N14" i="3"/>
  <c r="V14" i="3"/>
  <c r="Q14" i="3"/>
  <c r="H23" i="3"/>
  <c r="H11" i="3"/>
  <c r="J23" i="3"/>
  <c r="T23" i="3"/>
  <c r="Q23" i="3"/>
  <c r="V23" i="3"/>
  <c r="M23" i="3"/>
  <c r="N23" i="3"/>
  <c r="H35" i="3"/>
  <c r="M11" i="3"/>
  <c r="N11" i="3"/>
  <c r="V11" i="3"/>
  <c r="J11" i="3"/>
  <c r="T11" i="3"/>
  <c r="Q11" i="3"/>
  <c r="Q35" i="3"/>
  <c r="V35" i="3"/>
  <c r="M35" i="3"/>
  <c r="N35" i="3"/>
  <c r="J35" i="3"/>
  <c r="T35" i="3"/>
  <c r="H36" i="3"/>
  <c r="H18" i="3"/>
  <c r="H29" i="3"/>
  <c r="M36" i="3"/>
  <c r="N36" i="3"/>
  <c r="Q36" i="3"/>
  <c r="T36" i="3"/>
  <c r="V36" i="3"/>
  <c r="J36" i="3"/>
  <c r="V18" i="3"/>
  <c r="T18" i="3"/>
  <c r="Q18" i="3"/>
  <c r="J18" i="3"/>
  <c r="M18" i="3"/>
  <c r="N18" i="3"/>
  <c r="V29" i="3"/>
  <c r="M29" i="3"/>
  <c r="N29" i="3"/>
  <c r="T29" i="3"/>
  <c r="Q29" i="3"/>
  <c r="J29" i="3"/>
  <c r="H37" i="3"/>
  <c r="T37" i="3"/>
  <c r="N37" i="3"/>
  <c r="M37" i="3"/>
  <c r="V37" i="3"/>
  <c r="J37" i="3"/>
  <c r="Q37" i="3"/>
  <c r="R18" i="3"/>
  <c r="O22" i="3"/>
  <c r="O24" i="3"/>
  <c r="O19" i="3"/>
  <c r="O32" i="3"/>
  <c r="O20" i="3"/>
  <c r="O26" i="3"/>
  <c r="O21" i="3"/>
  <c r="O30" i="3"/>
  <c r="O16" i="3"/>
  <c r="O15" i="3"/>
  <c r="O33" i="3"/>
  <c r="O27" i="3"/>
  <c r="O17" i="3"/>
  <c r="O12" i="3"/>
  <c r="O10" i="3"/>
  <c r="O25" i="3"/>
  <c r="O34" i="3"/>
  <c r="O28" i="3"/>
  <c r="O31" i="3"/>
  <c r="O9" i="3"/>
  <c r="O13" i="3"/>
  <c r="O14" i="3"/>
  <c r="O23" i="3"/>
  <c r="O11" i="3"/>
  <c r="O35" i="3"/>
  <c r="O36" i="3"/>
  <c r="O18" i="3"/>
  <c r="O29" i="3"/>
  <c r="K19" i="3"/>
  <c r="K24" i="3"/>
  <c r="K32" i="3"/>
  <c r="K20" i="3"/>
  <c r="K26" i="3"/>
  <c r="K21" i="3"/>
  <c r="K30" i="3"/>
  <c r="K22" i="3"/>
  <c r="K16" i="3"/>
  <c r="K15" i="3"/>
  <c r="K33" i="3"/>
  <c r="K27" i="3"/>
  <c r="K17" i="3"/>
  <c r="K12" i="3"/>
  <c r="K10" i="3"/>
  <c r="K25" i="3"/>
  <c r="K34" i="3"/>
  <c r="K28" i="3"/>
  <c r="K31" i="3"/>
  <c r="K9" i="3"/>
  <c r="K13" i="3"/>
  <c r="K14" i="3"/>
  <c r="K23" i="3"/>
  <c r="K11" i="3"/>
  <c r="K35" i="3"/>
  <c r="K36" i="3"/>
  <c r="R24" i="3"/>
  <c r="R19" i="3"/>
  <c r="R32" i="3"/>
  <c r="R20" i="3"/>
  <c r="R26" i="3"/>
  <c r="R21" i="3"/>
  <c r="R30" i="3"/>
  <c r="R22" i="3"/>
  <c r="R16" i="3"/>
  <c r="R15" i="3"/>
  <c r="R33" i="3"/>
  <c r="R27" i="3"/>
  <c r="R17" i="3"/>
  <c r="R12" i="3"/>
  <c r="R10" i="3"/>
  <c r="R25" i="3"/>
  <c r="R34" i="3"/>
  <c r="R28" i="3"/>
  <c r="R31" i="3"/>
  <c r="R9" i="3"/>
  <c r="R13" i="3"/>
  <c r="R14" i="3"/>
  <c r="R23" i="3"/>
  <c r="R11" i="3"/>
  <c r="R35" i="3"/>
  <c r="R36" i="3"/>
  <c r="R29" i="3"/>
  <c r="K18" i="3"/>
  <c r="K29" i="3"/>
  <c r="O37" i="3"/>
  <c r="W18" i="3"/>
  <c r="W11" i="3"/>
  <c r="W25" i="3"/>
  <c r="W22" i="3"/>
  <c r="W29" i="3"/>
  <c r="W23" i="3"/>
  <c r="W10" i="3"/>
  <c r="W30" i="3"/>
  <c r="W14" i="3"/>
  <c r="W12" i="3"/>
  <c r="W21" i="3"/>
  <c r="W13" i="3"/>
  <c r="W17" i="3"/>
  <c r="W26" i="3"/>
  <c r="W9" i="3"/>
  <c r="W27" i="3"/>
  <c r="W20" i="3"/>
  <c r="R37" i="3"/>
  <c r="W31" i="3"/>
  <c r="W33" i="3"/>
  <c r="W32" i="3"/>
  <c r="W36" i="3"/>
  <c r="W28" i="3"/>
  <c r="W15" i="3"/>
  <c r="K37" i="3"/>
  <c r="W24" i="3"/>
  <c r="W35" i="3"/>
  <c r="W34" i="3"/>
  <c r="W16" i="3"/>
  <c r="W19" i="3"/>
  <c r="W37" i="3"/>
  <c r="H40" i="3"/>
  <c r="M40" i="3"/>
  <c r="N40" i="3"/>
  <c r="G74" i="3"/>
  <c r="G75" i="3"/>
  <c r="H75" i="3"/>
  <c r="G76" i="3"/>
  <c r="H74" i="3"/>
  <c r="M74" i="3"/>
  <c r="N74" i="3"/>
  <c r="T40" i="3"/>
  <c r="J40" i="3"/>
  <c r="Q40" i="3"/>
  <c r="R40" i="3"/>
  <c r="V40" i="3"/>
  <c r="H76" i="3"/>
  <c r="G77" i="3"/>
  <c r="M75" i="3"/>
  <c r="N75" i="3"/>
  <c r="J75" i="3"/>
  <c r="Q75" i="3"/>
  <c r="R75" i="3"/>
  <c r="V75" i="3"/>
  <c r="T75" i="3"/>
  <c r="T74" i="3"/>
  <c r="V74" i="3"/>
  <c r="Q74" i="3"/>
  <c r="R74" i="3"/>
  <c r="J74" i="3"/>
  <c r="H77" i="3"/>
  <c r="G78" i="3"/>
  <c r="M76" i="3"/>
  <c r="N76" i="3"/>
  <c r="T76" i="3"/>
  <c r="V76" i="3"/>
  <c r="J76" i="3"/>
  <c r="Q76" i="3"/>
  <c r="R76" i="3"/>
  <c r="G79" i="3"/>
  <c r="H78" i="3"/>
  <c r="M77" i="3"/>
  <c r="N77" i="3"/>
  <c r="V77" i="3"/>
  <c r="T77" i="3"/>
  <c r="J77" i="3"/>
  <c r="Q77" i="3"/>
  <c r="R77" i="3"/>
  <c r="M78" i="3"/>
  <c r="N78" i="3"/>
  <c r="Q78" i="3"/>
  <c r="R78" i="3"/>
  <c r="J78" i="3"/>
  <c r="T78" i="3"/>
  <c r="V78" i="3"/>
  <c r="G80" i="3"/>
  <c r="H79" i="3"/>
  <c r="H80" i="3"/>
  <c r="G81" i="3"/>
  <c r="M79" i="3"/>
  <c r="N79" i="3"/>
  <c r="Q79" i="3"/>
  <c r="R79" i="3"/>
  <c r="V79" i="3"/>
  <c r="T79" i="3"/>
  <c r="J79" i="3"/>
  <c r="G82" i="3"/>
  <c r="H81" i="3"/>
  <c r="M80" i="3"/>
  <c r="N80" i="3"/>
  <c r="T80" i="3"/>
  <c r="J80" i="3"/>
  <c r="V80" i="3"/>
  <c r="Q80" i="3"/>
  <c r="R80" i="3"/>
  <c r="M81" i="3"/>
  <c r="N81" i="3"/>
  <c r="T81" i="3"/>
  <c r="J81" i="3"/>
  <c r="Q81" i="3"/>
  <c r="R81" i="3"/>
  <c r="V81" i="3"/>
  <c r="G83" i="3"/>
  <c r="H83" i="3"/>
  <c r="H82" i="3"/>
  <c r="M82" i="3"/>
  <c r="N82" i="3"/>
  <c r="V82" i="3"/>
  <c r="T82" i="3"/>
  <c r="J82" i="3"/>
  <c r="Q82" i="3"/>
  <c r="R82" i="3"/>
  <c r="M83" i="3"/>
  <c r="N83" i="3"/>
  <c r="T83" i="3"/>
  <c r="J83" i="3"/>
  <c r="V83" i="3"/>
  <c r="Q83" i="3"/>
  <c r="R83" i="3"/>
  <c r="G41" i="3"/>
  <c r="G42" i="3"/>
  <c r="G43" i="3"/>
  <c r="H42" i="3"/>
  <c r="H41" i="3"/>
  <c r="M41" i="3"/>
  <c r="N41" i="3"/>
  <c r="G84" i="3"/>
  <c r="G85" i="3"/>
  <c r="G86" i="3"/>
  <c r="H86" i="3"/>
  <c r="H85" i="3"/>
  <c r="M42" i="3"/>
  <c r="N42" i="3"/>
  <c r="Q42" i="3"/>
  <c r="R42" i="3"/>
  <c r="V42" i="3"/>
  <c r="T42" i="3"/>
  <c r="J42" i="3"/>
  <c r="G44" i="3"/>
  <c r="H43" i="3"/>
  <c r="Q41" i="3"/>
  <c r="R41" i="3"/>
  <c r="J41" i="3"/>
  <c r="V41" i="3"/>
  <c r="T41" i="3"/>
  <c r="H84" i="3"/>
  <c r="M84" i="3"/>
  <c r="N84" i="3"/>
  <c r="G45" i="3"/>
  <c r="H44" i="3"/>
  <c r="M85" i="3"/>
  <c r="N85" i="3"/>
  <c r="V85" i="3"/>
  <c r="J85" i="3"/>
  <c r="T85" i="3"/>
  <c r="Q85" i="3"/>
  <c r="R85" i="3"/>
  <c r="M43" i="3"/>
  <c r="N43" i="3"/>
  <c r="V43" i="3"/>
  <c r="J43" i="3"/>
  <c r="Q43" i="3"/>
  <c r="R43" i="3"/>
  <c r="T43" i="3"/>
  <c r="M86" i="3"/>
  <c r="N86" i="3"/>
  <c r="T86" i="3"/>
  <c r="J86" i="3"/>
  <c r="V86" i="3"/>
  <c r="Q86" i="3"/>
  <c r="R86" i="3"/>
  <c r="T84" i="3"/>
  <c r="Q84" i="3"/>
  <c r="R84" i="3"/>
  <c r="V84" i="3"/>
  <c r="J84" i="3"/>
  <c r="M44" i="3"/>
  <c r="N44" i="3"/>
  <c r="Q44" i="3"/>
  <c r="R44" i="3"/>
  <c r="V44" i="3"/>
  <c r="J44" i="3"/>
  <c r="T44" i="3"/>
  <c r="H45" i="3"/>
  <c r="G46" i="3"/>
  <c r="M45" i="3"/>
  <c r="N45" i="3"/>
  <c r="J45" i="3"/>
  <c r="T45" i="3"/>
  <c r="V45" i="3"/>
  <c r="Q45" i="3"/>
  <c r="R45" i="3"/>
  <c r="G47" i="3"/>
  <c r="H46" i="3"/>
  <c r="M46" i="3"/>
  <c r="N46" i="3"/>
  <c r="J46" i="3"/>
  <c r="V46" i="3"/>
  <c r="T46" i="3"/>
  <c r="Q46" i="3"/>
  <c r="R46" i="3"/>
  <c r="H47" i="3"/>
  <c r="G48" i="3"/>
  <c r="H48" i="3"/>
  <c r="G49" i="3"/>
  <c r="M47" i="3"/>
  <c r="N47" i="3"/>
  <c r="J47" i="3"/>
  <c r="V47" i="3"/>
  <c r="Q47" i="3"/>
  <c r="R47" i="3"/>
  <c r="T47" i="3"/>
  <c r="G50" i="3"/>
  <c r="H49" i="3"/>
  <c r="M48" i="3"/>
  <c r="N48" i="3"/>
  <c r="Q48" i="3"/>
  <c r="R48" i="3"/>
  <c r="T48" i="3"/>
  <c r="V48" i="3"/>
  <c r="J48" i="3"/>
  <c r="M49" i="3"/>
  <c r="N49" i="3"/>
  <c r="V49" i="3"/>
  <c r="J49" i="3"/>
  <c r="T49" i="3"/>
  <c r="Q49" i="3"/>
  <c r="R49" i="3"/>
  <c r="G51" i="3"/>
  <c r="H50" i="3"/>
  <c r="G87" i="3"/>
  <c r="M50" i="3"/>
  <c r="N50" i="3"/>
  <c r="T50" i="3"/>
  <c r="Q50" i="3"/>
  <c r="R50" i="3"/>
  <c r="J50" i="3"/>
  <c r="V50" i="3"/>
  <c r="H87" i="3"/>
  <c r="M87" i="3"/>
  <c r="N87" i="3"/>
  <c r="G88" i="3"/>
  <c r="G52" i="3"/>
  <c r="H51" i="3"/>
  <c r="T87" i="3"/>
  <c r="J87" i="3"/>
  <c r="V87" i="3"/>
  <c r="H52" i="3"/>
  <c r="G53" i="3"/>
  <c r="Q87" i="3"/>
  <c r="R87" i="3"/>
  <c r="G89" i="3"/>
  <c r="H88" i="3"/>
  <c r="M51" i="3"/>
  <c r="N51" i="3"/>
  <c r="Q51" i="3"/>
  <c r="R51" i="3"/>
  <c r="J51" i="3"/>
  <c r="V51" i="3"/>
  <c r="T51" i="3"/>
  <c r="M88" i="3"/>
  <c r="N88" i="3"/>
  <c r="T88" i="3"/>
  <c r="V88" i="3"/>
  <c r="Q88" i="3"/>
  <c r="R88" i="3"/>
  <c r="J88" i="3"/>
  <c r="H89" i="3"/>
  <c r="G90" i="3"/>
  <c r="G54" i="3"/>
  <c r="H53" i="3"/>
  <c r="M52" i="3"/>
  <c r="N52" i="3"/>
  <c r="V52" i="3"/>
  <c r="J52" i="3"/>
  <c r="T52" i="3"/>
  <c r="Q52" i="3"/>
  <c r="R52" i="3"/>
  <c r="G91" i="3"/>
  <c r="H90" i="3"/>
  <c r="M89" i="3"/>
  <c r="N89" i="3"/>
  <c r="V89" i="3"/>
  <c r="Q89" i="3"/>
  <c r="R89" i="3"/>
  <c r="J89" i="3"/>
  <c r="T89" i="3"/>
  <c r="M53" i="3"/>
  <c r="N53" i="3"/>
  <c r="V53" i="3"/>
  <c r="Q53" i="3"/>
  <c r="R53" i="3"/>
  <c r="J53" i="3"/>
  <c r="T53" i="3"/>
  <c r="H54" i="3"/>
  <c r="G55" i="3"/>
  <c r="M54" i="3"/>
  <c r="N54" i="3"/>
  <c r="T54" i="3"/>
  <c r="V54" i="3"/>
  <c r="Q54" i="3"/>
  <c r="R54" i="3"/>
  <c r="J54" i="3"/>
  <c r="G56" i="3"/>
  <c r="H55" i="3"/>
  <c r="M90" i="3"/>
  <c r="N90" i="3"/>
  <c r="J90" i="3"/>
  <c r="T90" i="3"/>
  <c r="V90" i="3"/>
  <c r="Q90" i="3"/>
  <c r="R90" i="3"/>
  <c r="H91" i="3"/>
  <c r="G92" i="3"/>
  <c r="M55" i="3"/>
  <c r="N55" i="3"/>
  <c r="Q55" i="3"/>
  <c r="R55" i="3"/>
  <c r="V55" i="3"/>
  <c r="J55" i="3"/>
  <c r="T55" i="3"/>
  <c r="G93" i="3"/>
  <c r="H92" i="3"/>
  <c r="M91" i="3"/>
  <c r="N91" i="3"/>
  <c r="Q91" i="3"/>
  <c r="R91" i="3"/>
  <c r="T91" i="3"/>
  <c r="V91" i="3"/>
  <c r="J91" i="3"/>
  <c r="H56" i="3"/>
  <c r="G57" i="3"/>
  <c r="M92" i="3"/>
  <c r="N92" i="3"/>
  <c r="T92" i="3"/>
  <c r="J92" i="3"/>
  <c r="V92" i="3"/>
  <c r="Q92" i="3"/>
  <c r="R92" i="3"/>
  <c r="M56" i="3"/>
  <c r="N56" i="3"/>
  <c r="V56" i="3"/>
  <c r="Q56" i="3"/>
  <c r="R56" i="3"/>
  <c r="J56" i="3"/>
  <c r="T56" i="3"/>
  <c r="H57" i="3"/>
  <c r="G58" i="3"/>
  <c r="H93" i="3"/>
  <c r="G94" i="3"/>
  <c r="G59" i="3"/>
  <c r="H58" i="3"/>
  <c r="H94" i="3"/>
  <c r="G95" i="3"/>
  <c r="M93" i="3"/>
  <c r="N93" i="3"/>
  <c r="T93" i="3"/>
  <c r="J93" i="3"/>
  <c r="V93" i="3"/>
  <c r="Q93" i="3"/>
  <c r="R93" i="3"/>
  <c r="M57" i="3"/>
  <c r="N57" i="3"/>
  <c r="V57" i="3"/>
  <c r="Q57" i="3"/>
  <c r="R57" i="3"/>
  <c r="J57" i="3"/>
  <c r="T57" i="3"/>
  <c r="G96" i="3"/>
  <c r="H95" i="3"/>
  <c r="M94" i="3"/>
  <c r="N94" i="3"/>
  <c r="J94" i="3"/>
  <c r="Q94" i="3"/>
  <c r="R94" i="3"/>
  <c r="V94" i="3"/>
  <c r="T94" i="3"/>
  <c r="M58" i="3"/>
  <c r="N58" i="3"/>
  <c r="J58" i="3"/>
  <c r="T58" i="3"/>
  <c r="V58" i="3"/>
  <c r="Q58" i="3"/>
  <c r="R58" i="3"/>
  <c r="G60" i="3"/>
  <c r="H59" i="3"/>
  <c r="H60" i="3"/>
  <c r="G61" i="3"/>
  <c r="M95" i="3"/>
  <c r="N95" i="3"/>
  <c r="T95" i="3"/>
  <c r="Q95" i="3"/>
  <c r="R95" i="3"/>
  <c r="J95" i="3"/>
  <c r="V95" i="3"/>
  <c r="M59" i="3"/>
  <c r="N59" i="3"/>
  <c r="Q59" i="3"/>
  <c r="R59" i="3"/>
  <c r="V59" i="3"/>
  <c r="J59" i="3"/>
  <c r="T59" i="3"/>
  <c r="H96" i="3"/>
  <c r="G97" i="3"/>
  <c r="H97" i="3"/>
  <c r="M97" i="3"/>
  <c r="N97" i="3"/>
  <c r="Q97" i="3"/>
  <c r="R97" i="3"/>
  <c r="T97" i="3"/>
  <c r="J97" i="3"/>
  <c r="V97" i="3"/>
  <c r="M96" i="3"/>
  <c r="N96" i="3"/>
  <c r="T96" i="3"/>
  <c r="J96" i="3"/>
  <c r="V96" i="3"/>
  <c r="Q96" i="3"/>
  <c r="R96" i="3"/>
  <c r="G62" i="3"/>
  <c r="H61" i="3"/>
  <c r="M60" i="3"/>
  <c r="N60" i="3"/>
  <c r="T60" i="3"/>
  <c r="Q60" i="3"/>
  <c r="R60" i="3"/>
  <c r="J60" i="3"/>
  <c r="V60" i="3"/>
  <c r="M61" i="3"/>
  <c r="N61" i="3"/>
  <c r="T61" i="3"/>
  <c r="V61" i="3"/>
  <c r="J61" i="3"/>
  <c r="Q61" i="3"/>
  <c r="R61" i="3"/>
  <c r="G63" i="3"/>
  <c r="H62" i="3"/>
  <c r="M62" i="3"/>
  <c r="N62" i="3"/>
  <c r="T62" i="3"/>
  <c r="Q62" i="3"/>
  <c r="R62" i="3"/>
  <c r="J62" i="3"/>
  <c r="V62" i="3"/>
  <c r="G64" i="3"/>
  <c r="H63" i="3"/>
  <c r="H64" i="3"/>
  <c r="G65" i="3"/>
  <c r="M63" i="3"/>
  <c r="N63" i="3"/>
  <c r="V63" i="3"/>
  <c r="J63" i="3"/>
  <c r="Q63" i="3"/>
  <c r="R63" i="3"/>
  <c r="T63" i="3"/>
  <c r="G66" i="3"/>
  <c r="H65" i="3"/>
  <c r="M64" i="3"/>
  <c r="N64" i="3"/>
  <c r="V64" i="3"/>
  <c r="Q64" i="3"/>
  <c r="R64" i="3"/>
  <c r="J64" i="3"/>
  <c r="T64" i="3"/>
  <c r="M65" i="3"/>
  <c r="N65" i="3"/>
  <c r="T65" i="3"/>
  <c r="Q65" i="3"/>
  <c r="R65" i="3"/>
  <c r="V65" i="3"/>
  <c r="J65" i="3"/>
  <c r="G67" i="3"/>
  <c r="H66" i="3"/>
  <c r="M66" i="3"/>
  <c r="N66" i="3"/>
  <c r="V66" i="3"/>
  <c r="T66" i="3"/>
  <c r="J66" i="3"/>
  <c r="Q66" i="3"/>
  <c r="R66" i="3"/>
  <c r="H67" i="3"/>
  <c r="G68" i="3"/>
  <c r="G69" i="3"/>
  <c r="H68" i="3"/>
  <c r="M67" i="3"/>
  <c r="N67" i="3"/>
  <c r="T67" i="3"/>
  <c r="Q67" i="3"/>
  <c r="R67" i="3"/>
  <c r="J67" i="3"/>
  <c r="V67" i="3"/>
  <c r="M68" i="3"/>
  <c r="N68" i="3"/>
  <c r="J68" i="3"/>
  <c r="T68" i="3"/>
  <c r="Q68" i="3"/>
  <c r="R68" i="3"/>
  <c r="V68" i="3"/>
  <c r="H69" i="3"/>
  <c r="G70" i="3"/>
  <c r="G71" i="3"/>
  <c r="H70" i="3"/>
  <c r="M69" i="3"/>
  <c r="N69" i="3"/>
  <c r="Q69" i="3"/>
  <c r="R69" i="3"/>
  <c r="T69" i="3"/>
  <c r="J69" i="3"/>
  <c r="V69" i="3"/>
  <c r="M70" i="3"/>
  <c r="N70" i="3"/>
  <c r="T70" i="3"/>
  <c r="Q70" i="3"/>
  <c r="R70" i="3"/>
  <c r="J70" i="3"/>
  <c r="V70" i="3"/>
  <c r="H71" i="3"/>
  <c r="G72" i="3"/>
  <c r="H72" i="3"/>
  <c r="M71" i="3"/>
  <c r="N71" i="3"/>
  <c r="Q71" i="3"/>
  <c r="R71" i="3"/>
  <c r="J71" i="3"/>
  <c r="V71" i="3"/>
  <c r="T71" i="3"/>
  <c r="M72" i="3"/>
  <c r="T72" i="3"/>
  <c r="J72" i="3"/>
  <c r="Q72" i="3"/>
  <c r="R72" i="3"/>
  <c r="V72" i="3"/>
  <c r="G98" i="3"/>
  <c r="H98" i="3"/>
  <c r="J98" i="3"/>
  <c r="G99" i="3"/>
  <c r="H99" i="3"/>
  <c r="G100" i="3"/>
  <c r="G101" i="3"/>
  <c r="V98" i="3"/>
  <c r="M98" i="3"/>
  <c r="N98" i="3"/>
  <c r="T98" i="3"/>
  <c r="Q98" i="3"/>
  <c r="R98" i="3"/>
  <c r="H100" i="3"/>
  <c r="M100" i="3"/>
  <c r="N100" i="3"/>
  <c r="M99" i="3"/>
  <c r="N99" i="3"/>
  <c r="T99" i="3"/>
  <c r="Q99" i="3"/>
  <c r="R99" i="3"/>
  <c r="V99" i="3"/>
  <c r="J99" i="3"/>
  <c r="G102" i="3"/>
  <c r="H101" i="3"/>
  <c r="Q100" i="3"/>
  <c r="R100" i="3"/>
  <c r="J100" i="3"/>
  <c r="T100" i="3"/>
  <c r="N72" i="3"/>
  <c r="V100" i="3"/>
  <c r="V101" i="3"/>
  <c r="T101" i="3"/>
  <c r="Q101" i="3"/>
  <c r="R101" i="3"/>
  <c r="J101" i="3"/>
  <c r="M101" i="3"/>
  <c r="G103" i="3"/>
  <c r="H102" i="3"/>
  <c r="H103" i="3"/>
  <c r="G104" i="3"/>
  <c r="N101" i="3"/>
  <c r="M102" i="3"/>
  <c r="N102" i="3"/>
  <c r="T102" i="3"/>
  <c r="Q102" i="3"/>
  <c r="R102" i="3"/>
  <c r="J102" i="3"/>
  <c r="V102" i="3"/>
  <c r="G105" i="3"/>
  <c r="H104" i="3"/>
  <c r="T103" i="3"/>
  <c r="J103" i="3"/>
  <c r="M103" i="3"/>
  <c r="N103" i="3"/>
  <c r="V103" i="3"/>
  <c r="Q103" i="3"/>
  <c r="R103" i="3"/>
  <c r="M104" i="3"/>
  <c r="N104" i="3"/>
  <c r="Q104" i="3"/>
  <c r="R104" i="3"/>
  <c r="V104" i="3"/>
  <c r="T104" i="3"/>
  <c r="J104" i="3"/>
  <c r="G106" i="3"/>
  <c r="H105" i="3"/>
  <c r="H106" i="3"/>
  <c r="G107" i="3"/>
  <c r="T105" i="3"/>
  <c r="M105" i="3"/>
  <c r="Q105" i="3"/>
  <c r="R105" i="3"/>
  <c r="J105" i="3"/>
  <c r="V105" i="3"/>
  <c r="N105" i="3"/>
  <c r="H107" i="3"/>
  <c r="G108" i="3"/>
  <c r="V106" i="3"/>
  <c r="J106" i="3"/>
  <c r="T106" i="3"/>
  <c r="M106" i="3"/>
  <c r="N106" i="3"/>
  <c r="Q106" i="3"/>
  <c r="R106" i="3"/>
  <c r="V107" i="3"/>
  <c r="Q107" i="3"/>
  <c r="R107" i="3"/>
  <c r="M107" i="3"/>
  <c r="N107" i="3"/>
  <c r="J107" i="3"/>
  <c r="T107" i="3"/>
  <c r="G109" i="3"/>
  <c r="H108" i="3"/>
  <c r="G110" i="3"/>
  <c r="H109" i="3"/>
  <c r="T108" i="3"/>
  <c r="V108" i="3"/>
  <c r="J108" i="3"/>
  <c r="Q108" i="3"/>
  <c r="R108" i="3"/>
  <c r="M108" i="3"/>
  <c r="N108" i="3"/>
  <c r="T109" i="3"/>
  <c r="J109" i="3"/>
  <c r="M109" i="3"/>
  <c r="N109" i="3"/>
  <c r="V109" i="3"/>
  <c r="Q109" i="3"/>
  <c r="R109" i="3"/>
  <c r="G111" i="3"/>
  <c r="H110" i="3"/>
  <c r="T110" i="3"/>
  <c r="M110" i="3"/>
  <c r="N110" i="3"/>
  <c r="J110" i="3"/>
  <c r="V110" i="3"/>
  <c r="Q110" i="3"/>
  <c r="R110" i="3"/>
  <c r="G112" i="3"/>
  <c r="H111" i="3"/>
  <c r="G113" i="3"/>
  <c r="H112" i="3"/>
  <c r="M111" i="3"/>
  <c r="N111" i="3"/>
  <c r="J111" i="3"/>
  <c r="T111" i="3"/>
  <c r="Q111" i="3"/>
  <c r="R111" i="3"/>
  <c r="V111" i="3"/>
  <c r="Q112" i="3"/>
  <c r="R112" i="3"/>
  <c r="T112" i="3"/>
  <c r="J112" i="3"/>
  <c r="V112" i="3"/>
  <c r="M112" i="3"/>
  <c r="N112" i="3"/>
  <c r="G114" i="3"/>
  <c r="H113" i="3"/>
  <c r="H114" i="3"/>
  <c r="G115" i="3"/>
  <c r="T113" i="3"/>
  <c r="M113" i="3"/>
  <c r="N113" i="3"/>
  <c r="Q113" i="3"/>
  <c r="R113" i="3"/>
  <c r="J113" i="3"/>
  <c r="V113" i="3"/>
  <c r="H115" i="3"/>
  <c r="G116" i="3"/>
  <c r="Q114" i="3"/>
  <c r="R114" i="3"/>
  <c r="T114" i="3"/>
  <c r="M114" i="3"/>
  <c r="N114" i="3"/>
  <c r="J114" i="3"/>
  <c r="V114" i="3"/>
  <c r="G117" i="3"/>
  <c r="H116" i="3"/>
  <c r="T115" i="3"/>
  <c r="Q115" i="3"/>
  <c r="R115" i="3"/>
  <c r="M115" i="3"/>
  <c r="N115" i="3"/>
  <c r="V115" i="3"/>
  <c r="J115" i="3"/>
  <c r="J116" i="3"/>
  <c r="M116" i="3"/>
  <c r="N116" i="3"/>
  <c r="T116" i="3"/>
  <c r="V116" i="3"/>
  <c r="Q116" i="3"/>
  <c r="R116" i="3"/>
  <c r="G118" i="3"/>
  <c r="H117" i="3"/>
  <c r="Q117" i="3"/>
  <c r="R117" i="3"/>
  <c r="V117" i="3"/>
  <c r="M117" i="3"/>
  <c r="N117" i="3"/>
  <c r="T117" i="3"/>
  <c r="J117" i="3"/>
  <c r="G119" i="3"/>
  <c r="H118" i="3"/>
  <c r="G120" i="3"/>
  <c r="H119" i="3"/>
  <c r="J118" i="3"/>
  <c r="T118" i="3"/>
  <c r="V118" i="3"/>
  <c r="M118" i="3"/>
  <c r="N118" i="3"/>
  <c r="Q118" i="3"/>
  <c r="R118" i="3"/>
  <c r="G121" i="3"/>
  <c r="H120" i="3"/>
  <c r="M119" i="3"/>
  <c r="N119" i="3"/>
  <c r="V119" i="3"/>
  <c r="Q119" i="3"/>
  <c r="R119" i="3"/>
  <c r="T119" i="3"/>
  <c r="J119" i="3"/>
  <c r="H121" i="3"/>
  <c r="G122" i="3"/>
  <c r="Q120" i="3"/>
  <c r="R120" i="3"/>
  <c r="T120" i="3"/>
  <c r="J120" i="3"/>
  <c r="V120" i="3"/>
  <c r="M120" i="3"/>
  <c r="N120" i="3"/>
  <c r="M121" i="3"/>
  <c r="N121" i="3"/>
  <c r="T121" i="3"/>
  <c r="J121" i="3"/>
  <c r="V121" i="3"/>
  <c r="Q121" i="3"/>
  <c r="R121" i="3"/>
  <c r="G123" i="3"/>
  <c r="H122" i="3"/>
  <c r="H123" i="3"/>
  <c r="G124" i="3"/>
  <c r="V122" i="3"/>
  <c r="Q122" i="3"/>
  <c r="R122" i="3"/>
  <c r="J122" i="3"/>
  <c r="T122" i="3"/>
  <c r="M122" i="3"/>
  <c r="N122" i="3"/>
  <c r="G125" i="3"/>
  <c r="H124" i="3"/>
  <c r="Q123" i="3"/>
  <c r="R123" i="3"/>
  <c r="M123" i="3"/>
  <c r="N123" i="3"/>
  <c r="J123" i="3"/>
  <c r="T123" i="3"/>
  <c r="V123" i="3"/>
  <c r="V124" i="3"/>
  <c r="Q124" i="3"/>
  <c r="R124" i="3"/>
  <c r="M124" i="3"/>
  <c r="N124" i="3"/>
  <c r="T124" i="3"/>
  <c r="J124" i="3"/>
  <c r="G126" i="3"/>
  <c r="H125" i="3"/>
  <c r="H126" i="3"/>
  <c r="G127" i="3"/>
  <c r="T125" i="3"/>
  <c r="J125" i="3"/>
  <c r="V125" i="3"/>
  <c r="M125" i="3"/>
  <c r="N125" i="3"/>
  <c r="Q125" i="3"/>
  <c r="R125" i="3"/>
  <c r="J126" i="3"/>
  <c r="M126" i="3"/>
  <c r="N126" i="3"/>
  <c r="V126" i="3"/>
  <c r="T126" i="3"/>
  <c r="Q126" i="3"/>
  <c r="R126" i="3"/>
  <c r="H127" i="3"/>
  <c r="G128" i="3"/>
  <c r="T127" i="3"/>
  <c r="V127" i="3"/>
  <c r="M127" i="3"/>
  <c r="N127" i="3"/>
  <c r="Q127" i="3"/>
  <c r="R127" i="3"/>
  <c r="J127" i="3"/>
  <c r="G129" i="3"/>
  <c r="H128" i="3"/>
  <c r="H129" i="3"/>
  <c r="G130" i="3"/>
  <c r="V128" i="3"/>
  <c r="J128" i="3"/>
  <c r="T128" i="3"/>
  <c r="Q128" i="3"/>
  <c r="R128" i="3"/>
  <c r="M128" i="3"/>
  <c r="N128" i="3"/>
  <c r="H130" i="3"/>
  <c r="G131" i="3"/>
  <c r="M129" i="3"/>
  <c r="N129" i="3"/>
  <c r="J129" i="3"/>
  <c r="T129" i="3"/>
  <c r="Q129" i="3"/>
  <c r="R129" i="3"/>
  <c r="V129" i="3"/>
  <c r="V130" i="3"/>
  <c r="J130" i="3"/>
  <c r="T130" i="3"/>
  <c r="Q130" i="3"/>
  <c r="R130" i="3"/>
  <c r="M130" i="3"/>
  <c r="N130" i="3"/>
  <c r="G132" i="3"/>
  <c r="H131" i="3"/>
  <c r="G133" i="3"/>
  <c r="H132" i="3"/>
  <c r="M131" i="3"/>
  <c r="N131" i="3"/>
  <c r="T131" i="3"/>
  <c r="Q131" i="3"/>
  <c r="R131" i="3"/>
  <c r="J131" i="3"/>
  <c r="V131" i="3"/>
  <c r="M132" i="3"/>
  <c r="N132" i="3"/>
  <c r="T132" i="3"/>
  <c r="V132" i="3"/>
  <c r="J132" i="3"/>
  <c r="Q132" i="3"/>
  <c r="R132" i="3"/>
  <c r="H133" i="3"/>
  <c r="G134" i="3"/>
  <c r="V133" i="3"/>
  <c r="T133" i="3"/>
  <c r="J133" i="3"/>
  <c r="M133" i="3"/>
  <c r="N133" i="3"/>
  <c r="Q133" i="3"/>
  <c r="R133" i="3"/>
  <c r="H134" i="3"/>
  <c r="G135" i="3"/>
  <c r="T134" i="3"/>
  <c r="J134" i="3"/>
  <c r="M134" i="3"/>
  <c r="N134" i="3"/>
  <c r="V134" i="3"/>
  <c r="Q134" i="3"/>
  <c r="R134" i="3"/>
  <c r="G136" i="3"/>
  <c r="H135" i="3"/>
  <c r="H136" i="3"/>
  <c r="G137" i="3"/>
  <c r="M135" i="3"/>
  <c r="N135" i="3"/>
  <c r="J135" i="3"/>
  <c r="T135" i="3"/>
  <c r="V135" i="3"/>
  <c r="Q135" i="3"/>
  <c r="R135" i="3"/>
  <c r="G138" i="3"/>
  <c r="H137" i="3"/>
  <c r="T136" i="3"/>
  <c r="M136" i="3"/>
  <c r="N136" i="3"/>
  <c r="Q136" i="3"/>
  <c r="R136" i="3"/>
  <c r="J136" i="3"/>
  <c r="V136" i="3"/>
  <c r="V137" i="3"/>
  <c r="J137" i="3"/>
  <c r="T137" i="3"/>
  <c r="Q137" i="3"/>
  <c r="R137" i="3"/>
  <c r="M137" i="3"/>
  <c r="N137" i="3"/>
  <c r="G139" i="3"/>
  <c r="H138" i="3"/>
  <c r="G140" i="3"/>
  <c r="H139" i="3"/>
  <c r="T138" i="3"/>
  <c r="J138" i="3"/>
  <c r="V138" i="3"/>
  <c r="M138" i="3"/>
  <c r="N138" i="3"/>
  <c r="Q138" i="3"/>
  <c r="R138" i="3"/>
  <c r="G141" i="3"/>
  <c r="H140" i="3"/>
  <c r="M139" i="3"/>
  <c r="N139" i="3"/>
  <c r="J139" i="3"/>
  <c r="T139" i="3"/>
  <c r="V139" i="3"/>
  <c r="Q139" i="3"/>
  <c r="R139" i="3"/>
  <c r="H141" i="3"/>
  <c r="G142" i="3"/>
  <c r="J140" i="3"/>
  <c r="Q140" i="3"/>
  <c r="R140" i="3"/>
  <c r="M140" i="3"/>
  <c r="N140" i="3"/>
  <c r="T140" i="3"/>
  <c r="V140" i="3"/>
  <c r="H142" i="3"/>
  <c r="G143" i="3"/>
  <c r="T141" i="3"/>
  <c r="V141" i="3"/>
  <c r="J141" i="3"/>
  <c r="M141" i="3"/>
  <c r="N141" i="3"/>
  <c r="Q141" i="3"/>
  <c r="R141" i="3"/>
  <c r="V142" i="3"/>
  <c r="T142" i="3"/>
  <c r="J142" i="3"/>
  <c r="M142" i="3"/>
  <c r="N142" i="3"/>
  <c r="Q142" i="3"/>
  <c r="R142" i="3"/>
  <c r="H143" i="3"/>
  <c r="G144" i="3"/>
  <c r="H144" i="3"/>
  <c r="M144" i="3"/>
  <c r="N144" i="3"/>
  <c r="Q144" i="3"/>
  <c r="R144" i="3"/>
  <c r="R145" i="3"/>
  <c r="J144" i="3"/>
  <c r="T144" i="3"/>
  <c r="U145" i="3"/>
  <c r="S170" i="3"/>
  <c r="V144" i="3"/>
  <c r="V143" i="3"/>
  <c r="M143" i="3"/>
  <c r="N143" i="3"/>
  <c r="J143" i="3"/>
  <c r="T143" i="3"/>
  <c r="Q143" i="3"/>
  <c r="R143" i="3"/>
  <c r="J145" i="3"/>
  <c r="K143" i="3"/>
  <c r="M145" i="3"/>
  <c r="N145" i="3"/>
  <c r="K52" i="3"/>
  <c r="K49" i="3"/>
  <c r="K78" i="3"/>
  <c r="K82" i="3"/>
  <c r="K54" i="3"/>
  <c r="K58" i="3"/>
  <c r="K63" i="3"/>
  <c r="K99" i="3"/>
  <c r="K98" i="3"/>
  <c r="K72" i="3"/>
  <c r="K50" i="3"/>
  <c r="K42" i="3"/>
  <c r="K75" i="3"/>
  <c r="K85" i="3"/>
  <c r="K91" i="3"/>
  <c r="K59" i="3"/>
  <c r="K64" i="3"/>
  <c r="K71" i="3"/>
  <c r="K44" i="3"/>
  <c r="K45" i="3"/>
  <c r="K81" i="3"/>
  <c r="K46" i="3"/>
  <c r="K55" i="3"/>
  <c r="K95" i="3"/>
  <c r="K65" i="3"/>
  <c r="K100" i="3"/>
  <c r="K84" i="3"/>
  <c r="K88" i="3"/>
  <c r="K43" i="3"/>
  <c r="K83" i="3"/>
  <c r="K92" i="3"/>
  <c r="K97" i="3"/>
  <c r="K66" i="3"/>
  <c r="K101" i="3"/>
  <c r="K70" i="3"/>
  <c r="K76" i="3"/>
  <c r="K74" i="3"/>
  <c r="K51" i="3"/>
  <c r="K77" i="3"/>
  <c r="K56" i="3"/>
  <c r="K60" i="3"/>
  <c r="K67" i="3"/>
  <c r="K80" i="3"/>
  <c r="K47" i="3"/>
  <c r="K89" i="3"/>
  <c r="K61" i="3"/>
  <c r="K73" i="3"/>
  <c r="K94" i="3"/>
  <c r="K86" i="3"/>
  <c r="K87" i="3"/>
  <c r="K48" i="3"/>
  <c r="K53" i="3"/>
  <c r="K93" i="3"/>
  <c r="K96" i="3"/>
  <c r="K68" i="3"/>
  <c r="K41" i="3"/>
  <c r="K57" i="3"/>
  <c r="K69" i="3"/>
  <c r="K40" i="3"/>
  <c r="K79" i="3"/>
  <c r="K90" i="3"/>
  <c r="K62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4" i="3"/>
  <c r="K145" i="3"/>
  <c r="O73" i="3"/>
  <c r="W73" i="3"/>
  <c r="O83" i="3"/>
  <c r="W83" i="3"/>
  <c r="O80" i="3"/>
  <c r="W80" i="3"/>
  <c r="O48" i="3"/>
  <c r="W48" i="3"/>
  <c r="O92" i="3"/>
  <c r="W92" i="3"/>
  <c r="O60" i="3"/>
  <c r="W60" i="3"/>
  <c r="O66" i="3"/>
  <c r="W66" i="3"/>
  <c r="O82" i="3"/>
  <c r="W82" i="3"/>
  <c r="O77" i="3"/>
  <c r="W77" i="3"/>
  <c r="O88" i="3"/>
  <c r="W88" i="3"/>
  <c r="O52" i="3"/>
  <c r="W52" i="3"/>
  <c r="O56" i="3"/>
  <c r="W56" i="3"/>
  <c r="O96" i="3"/>
  <c r="W96" i="3"/>
  <c r="O67" i="3"/>
  <c r="W67" i="3"/>
  <c r="O87" i="3"/>
  <c r="W87" i="3"/>
  <c r="O57" i="3"/>
  <c r="W57" i="3"/>
  <c r="O68" i="3"/>
  <c r="W68" i="3"/>
  <c r="O49" i="3"/>
  <c r="W49" i="3"/>
  <c r="O43" i="3"/>
  <c r="W43" i="3"/>
  <c r="O63" i="3"/>
  <c r="W63" i="3"/>
  <c r="O101" i="3"/>
  <c r="W101" i="3"/>
  <c r="O72" i="3"/>
  <c r="W72" i="3"/>
  <c r="O85" i="3"/>
  <c r="W85" i="3"/>
  <c r="O78" i="3"/>
  <c r="W78" i="3"/>
  <c r="O89" i="3"/>
  <c r="W89" i="3"/>
  <c r="O97" i="3"/>
  <c r="W97" i="3"/>
  <c r="O100" i="3"/>
  <c r="W100" i="3"/>
  <c r="O50" i="3"/>
  <c r="W50" i="3"/>
  <c r="O58" i="3"/>
  <c r="W58" i="3"/>
  <c r="O46" i="3"/>
  <c r="W46" i="3"/>
  <c r="O41" i="3"/>
  <c r="W41" i="3"/>
  <c r="O75" i="3"/>
  <c r="W75" i="3"/>
  <c r="O53" i="3"/>
  <c r="W53" i="3"/>
  <c r="O93" i="3"/>
  <c r="W93" i="3"/>
  <c r="O61" i="3"/>
  <c r="W61" i="3"/>
  <c r="O69" i="3"/>
  <c r="W69" i="3"/>
  <c r="O70" i="3"/>
  <c r="W70" i="3"/>
  <c r="O76" i="3"/>
  <c r="W76" i="3"/>
  <c r="O90" i="3"/>
  <c r="W90" i="3"/>
  <c r="O86" i="3"/>
  <c r="W86" i="3"/>
  <c r="O40" i="3"/>
  <c r="O81" i="3"/>
  <c r="W81" i="3"/>
  <c r="O54" i="3"/>
  <c r="W54" i="3"/>
  <c r="O94" i="3"/>
  <c r="W94" i="3"/>
  <c r="O62" i="3"/>
  <c r="W62" i="3"/>
  <c r="O98" i="3"/>
  <c r="W98" i="3"/>
  <c r="O99" i="3"/>
  <c r="W99" i="3"/>
  <c r="O71" i="3"/>
  <c r="W71" i="3"/>
  <c r="O79" i="3"/>
  <c r="W79" i="3"/>
  <c r="O45" i="3"/>
  <c r="W45" i="3"/>
  <c r="O44" i="3"/>
  <c r="W44" i="3"/>
  <c r="O51" i="3"/>
  <c r="W51" i="3"/>
  <c r="O55" i="3"/>
  <c r="W55" i="3"/>
  <c r="O95" i="3"/>
  <c r="W95" i="3"/>
  <c r="O64" i="3"/>
  <c r="W64" i="3"/>
  <c r="O42" i="3"/>
  <c r="W42" i="3"/>
  <c r="O74" i="3"/>
  <c r="W74" i="3"/>
  <c r="O84" i="3"/>
  <c r="W84" i="3"/>
  <c r="O47" i="3"/>
  <c r="W47" i="3"/>
  <c r="O91" i="3"/>
  <c r="W91" i="3"/>
  <c r="O59" i="3"/>
  <c r="W59" i="3"/>
  <c r="O65" i="3"/>
  <c r="W65" i="3"/>
  <c r="O102" i="3"/>
  <c r="W102" i="3"/>
  <c r="O103" i="3"/>
  <c r="W103" i="3"/>
  <c r="O104" i="3"/>
  <c r="W104" i="3"/>
  <c r="O105" i="3"/>
  <c r="W105" i="3"/>
  <c r="O106" i="3"/>
  <c r="W106" i="3"/>
  <c r="O107" i="3"/>
  <c r="W107" i="3"/>
  <c r="O108" i="3"/>
  <c r="W108" i="3"/>
  <c r="O109" i="3"/>
  <c r="W109" i="3"/>
  <c r="O110" i="3"/>
  <c r="W110" i="3"/>
  <c r="O111" i="3"/>
  <c r="W111" i="3"/>
  <c r="O112" i="3"/>
  <c r="W112" i="3"/>
  <c r="O113" i="3"/>
  <c r="W113" i="3"/>
  <c r="O114" i="3"/>
  <c r="W114" i="3"/>
  <c r="O115" i="3"/>
  <c r="W115" i="3"/>
  <c r="O116" i="3"/>
  <c r="W116" i="3"/>
  <c r="O117" i="3"/>
  <c r="W117" i="3"/>
  <c r="O118" i="3"/>
  <c r="W118" i="3"/>
  <c r="O119" i="3"/>
  <c r="W119" i="3"/>
  <c r="O120" i="3"/>
  <c r="W120" i="3"/>
  <c r="O121" i="3"/>
  <c r="W121" i="3"/>
  <c r="O122" i="3"/>
  <c r="W122" i="3"/>
  <c r="O123" i="3"/>
  <c r="W123" i="3"/>
  <c r="O124" i="3"/>
  <c r="W124" i="3"/>
  <c r="O125" i="3"/>
  <c r="W125" i="3"/>
  <c r="O126" i="3"/>
  <c r="W126" i="3"/>
  <c r="O127" i="3"/>
  <c r="W127" i="3"/>
  <c r="O128" i="3"/>
  <c r="W128" i="3"/>
  <c r="O129" i="3"/>
  <c r="W129" i="3"/>
  <c r="O130" i="3"/>
  <c r="W130" i="3"/>
  <c r="O131" i="3"/>
  <c r="W131" i="3"/>
  <c r="O132" i="3"/>
  <c r="W132" i="3"/>
  <c r="O133" i="3"/>
  <c r="W133" i="3"/>
  <c r="O134" i="3"/>
  <c r="W134" i="3"/>
  <c r="O135" i="3"/>
  <c r="W135" i="3"/>
  <c r="O136" i="3"/>
  <c r="W136" i="3"/>
  <c r="O137" i="3"/>
  <c r="W137" i="3"/>
  <c r="O138" i="3"/>
  <c r="W138" i="3"/>
  <c r="O139" i="3"/>
  <c r="W139" i="3"/>
  <c r="O140" i="3"/>
  <c r="W140" i="3"/>
  <c r="O141" i="3"/>
  <c r="W141" i="3"/>
  <c r="O142" i="3"/>
  <c r="W142" i="3"/>
  <c r="O143" i="3"/>
  <c r="W143" i="3"/>
  <c r="O144" i="3"/>
  <c r="W144" i="3"/>
  <c r="W40" i="3"/>
  <c r="W145" i="3"/>
  <c r="O145" i="3"/>
</calcChain>
</file>

<file path=xl/sharedStrings.xml><?xml version="1.0" encoding="utf-8"?>
<sst xmlns="http://schemas.openxmlformats.org/spreadsheetml/2006/main" count="1468" uniqueCount="142">
  <si>
    <t>Date:</t>
  </si>
  <si>
    <t>oldest</t>
  </si>
  <si>
    <t>Technician:</t>
  </si>
  <si>
    <t>youngest</t>
  </si>
  <si>
    <t>Description:</t>
  </si>
  <si>
    <t>VID</t>
  </si>
  <si>
    <t>DOB</t>
  </si>
  <si>
    <t>Order</t>
  </si>
  <si>
    <t>Sex</t>
  </si>
  <si>
    <t>Breed</t>
  </si>
  <si>
    <t>Scan Date</t>
  </si>
  <si>
    <t>Days Old</t>
  </si>
  <si>
    <t>Weight</t>
  </si>
  <si>
    <t>WDA</t>
  </si>
  <si>
    <t>WDA Ratio</t>
  </si>
  <si>
    <t>REA</t>
  </si>
  <si>
    <t>Adj REA</t>
  </si>
  <si>
    <t>REA/CWT</t>
  </si>
  <si>
    <t>REA/CWT ratio</t>
  </si>
  <si>
    <t>ADJ IMF</t>
  </si>
  <si>
    <t>ADJ IMF ratio</t>
  </si>
  <si>
    <t xml:space="preserve"> FT</t>
  </si>
  <si>
    <t>ADJ Fat</t>
  </si>
  <si>
    <t>Bull</t>
  </si>
  <si>
    <t>Santa Gertrudis</t>
  </si>
  <si>
    <t>Heifer</t>
  </si>
  <si>
    <t>Reg. #</t>
  </si>
  <si>
    <t>Status</t>
  </si>
  <si>
    <t>Av. REA</t>
  </si>
  <si>
    <t>Av. REA/CWT</t>
  </si>
  <si>
    <t>Av. Ratio</t>
  </si>
  <si>
    <t>Av. IMF</t>
  </si>
  <si>
    <t>Av. FT</t>
  </si>
  <si>
    <t>Av. Rumpfat</t>
  </si>
  <si>
    <t>323 3</t>
  </si>
  <si>
    <t xml:space="preserve">77 23   </t>
  </si>
  <si>
    <t>Star 5</t>
  </si>
  <si>
    <t>119 23</t>
  </si>
  <si>
    <t>430 23</t>
  </si>
  <si>
    <t>428 23</t>
  </si>
  <si>
    <t>105L</t>
  </si>
  <si>
    <t>91L2</t>
  </si>
  <si>
    <t>830L</t>
  </si>
  <si>
    <t>038L3</t>
  </si>
  <si>
    <t>17L</t>
  </si>
  <si>
    <t>106L2</t>
  </si>
  <si>
    <t>24L</t>
  </si>
  <si>
    <t>26L</t>
  </si>
  <si>
    <t>308L</t>
  </si>
  <si>
    <t>Out</t>
  </si>
  <si>
    <t>54L</t>
  </si>
  <si>
    <t>74L3</t>
  </si>
  <si>
    <t>34L3</t>
  </si>
  <si>
    <t>717 23</t>
  </si>
  <si>
    <t>62 23</t>
  </si>
  <si>
    <t>525 23</t>
  </si>
  <si>
    <t xml:space="preserve">627L </t>
  </si>
  <si>
    <t>20232027 A</t>
  </si>
  <si>
    <t>005</t>
  </si>
  <si>
    <t>72 23</t>
  </si>
  <si>
    <t xml:space="preserve">OS7 </t>
  </si>
  <si>
    <t>20227974??</t>
  </si>
  <si>
    <t>L1</t>
  </si>
  <si>
    <t>L079</t>
  </si>
  <si>
    <t>777L1</t>
  </si>
  <si>
    <t>336L2</t>
  </si>
  <si>
    <t>417 23</t>
  </si>
  <si>
    <t>23 3</t>
  </si>
  <si>
    <t>35 23</t>
  </si>
  <si>
    <t>1918 23L</t>
  </si>
  <si>
    <t>312 3</t>
  </si>
  <si>
    <t xml:space="preserve">6 23 </t>
  </si>
  <si>
    <t>L44</t>
  </si>
  <si>
    <t>47 3</t>
  </si>
  <si>
    <t>341    LE</t>
  </si>
  <si>
    <t>567L2</t>
  </si>
  <si>
    <t>65L</t>
  </si>
  <si>
    <t>213 23</t>
  </si>
  <si>
    <t>46 23</t>
  </si>
  <si>
    <t xml:space="preserve">423 23  </t>
  </si>
  <si>
    <t xml:space="preserve">38L2 </t>
  </si>
  <si>
    <t>411 23</t>
  </si>
  <si>
    <t>312 23</t>
  </si>
  <si>
    <t>732L2</t>
  </si>
  <si>
    <t xml:space="preserve">HL3 </t>
  </si>
  <si>
    <t>DC1</t>
  </si>
  <si>
    <t>L063</t>
  </si>
  <si>
    <t>16 3</t>
  </si>
  <si>
    <t xml:space="preserve">523 JM  </t>
  </si>
  <si>
    <t>L08</t>
  </si>
  <si>
    <t>28L</t>
  </si>
  <si>
    <t>304   BN</t>
  </si>
  <si>
    <t>123 CC</t>
  </si>
  <si>
    <t>72L</t>
  </si>
  <si>
    <t>63 3</t>
  </si>
  <si>
    <t>303   FJ</t>
  </si>
  <si>
    <t>100L</t>
  </si>
  <si>
    <t>613 23</t>
  </si>
  <si>
    <t xml:space="preserve">717L  </t>
  </si>
  <si>
    <t>L53</t>
  </si>
  <si>
    <t>310M</t>
  </si>
  <si>
    <t>24 3</t>
  </si>
  <si>
    <t>516 3</t>
  </si>
  <si>
    <t>384L</t>
  </si>
  <si>
    <t>CL3</t>
  </si>
  <si>
    <t>23 15</t>
  </si>
  <si>
    <t>23 16</t>
  </si>
  <si>
    <t>C1</t>
  </si>
  <si>
    <t>IR3</t>
  </si>
  <si>
    <t>B1</t>
  </si>
  <si>
    <t>M030</t>
  </si>
  <si>
    <t>L6</t>
  </si>
  <si>
    <t>2 272</t>
  </si>
  <si>
    <t>52 3</t>
  </si>
  <si>
    <t>JR3</t>
  </si>
  <si>
    <t>J3</t>
  </si>
  <si>
    <t>NJSGBI SHOW</t>
  </si>
  <si>
    <t>Don Robertson</t>
  </si>
  <si>
    <t>Bulls (Out of Age Range)</t>
  </si>
  <si>
    <t>Average</t>
  </si>
  <si>
    <t>Heifers (Out of Age Range)</t>
  </si>
  <si>
    <t>ADJ RumpFat</t>
  </si>
  <si>
    <t>Score</t>
  </si>
  <si>
    <t>TOP Animals</t>
  </si>
  <si>
    <t>Top Carcass</t>
  </si>
  <si>
    <t>High REA/CWT</t>
  </si>
  <si>
    <t>High IMF</t>
  </si>
  <si>
    <t>Bulls</t>
  </si>
  <si>
    <t>Heifers</t>
  </si>
  <si>
    <t>STAR 5 Heifers</t>
  </si>
  <si>
    <t>SG Bulls</t>
  </si>
  <si>
    <t>SG Heifers</t>
  </si>
  <si>
    <t>STAR 5 Bulls</t>
  </si>
  <si>
    <t>Little Rock, AR</t>
  </si>
  <si>
    <t>AWARDS</t>
  </si>
  <si>
    <t xml:space="preserve"> REA</t>
  </si>
  <si>
    <t>IMF</t>
  </si>
  <si>
    <t>Rumpfat</t>
  </si>
  <si>
    <t>Adj REA/CWT</t>
  </si>
  <si>
    <t>Top Carcass/High REA/CWT</t>
  </si>
  <si>
    <t>STAR 5 Bull</t>
  </si>
  <si>
    <t>Awards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</si>
</sst>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4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8"/>
      <name val="Aptos Narrow"/>
      <family val="2"/>
      <scheme val="minor"/>
    </font>
    <font>
      <u/>
      <sz val="11"/>
      <color theme="10"/>
      <name val="Aptos Narrow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49" fontId="0" fillId="0" borderId="0" xfId="0" applyNumberFormat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14" fontId="0" fillId="2" borderId="0" xfId="0" applyNumberFormat="1" applyFill="1" applyAlignment="1">
      <alignment horizontal="center"/>
    </xf>
    <xf numFmtId="14" fontId="0" fillId="0" borderId="0" xfId="0" applyNumberFormat="1"/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2" borderId="0" xfId="0" applyFill="1"/>
    <xf numFmtId="0" fontId="0" fillId="3" borderId="0" xfId="0" applyFill="1"/>
    <xf numFmtId="14" fontId="0" fillId="3" borderId="0" xfId="0" applyNumberFormat="1" applyFill="1"/>
    <xf numFmtId="0" fontId="0" fillId="3" borderId="0" xfId="0" applyFill="1" applyAlignment="1">
      <alignment horizontal="center"/>
    </xf>
    <xf numFmtId="14" fontId="0" fillId="3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3" borderId="0" xfId="0" applyNumberFormat="1" applyFill="1" applyAlignment="1">
      <alignment horizontal="center"/>
    </xf>
    <xf numFmtId="2" fontId="0" fillId="0" borderId="0" xfId="0" applyNumberFormat="1"/>
    <xf numFmtId="2" fontId="0" fillId="2" borderId="0" xfId="0" applyNumberFormat="1" applyFill="1" applyAlignment="1">
      <alignment horizontal="center"/>
    </xf>
    <xf numFmtId="2" fontId="1" fillId="2" borderId="0" xfId="0" applyNumberFormat="1" applyFont="1" applyFill="1"/>
    <xf numFmtId="164" fontId="0" fillId="4" borderId="0" xfId="0" applyNumberFormat="1" applyFill="1" applyAlignment="1">
      <alignment horizontal="center"/>
    </xf>
    <xf numFmtId="164" fontId="0" fillId="4" borderId="0" xfId="0" applyNumberFormat="1" applyFill="1"/>
    <xf numFmtId="164" fontId="0" fillId="0" borderId="0" xfId="0" applyNumberFormat="1"/>
    <xf numFmtId="0" fontId="1" fillId="5" borderId="1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6" borderId="1" xfId="0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0" borderId="1" xfId="1" applyBorder="1" applyAlignment="1">
      <alignment horizontal="center"/>
    </xf>
    <xf numFmtId="0" fontId="1" fillId="7" borderId="0" xfId="0" applyFont="1" applyFill="1" applyAlignment="1">
      <alignment horizontal="center"/>
    </xf>
    <xf numFmtId="14" fontId="1" fillId="7" borderId="0" xfId="0" applyNumberFormat="1" applyFont="1" applyFill="1" applyAlignment="1">
      <alignment horizontal="center"/>
    </xf>
    <xf numFmtId="2" fontId="1" fillId="7" borderId="0" xfId="0" applyNumberFormat="1" applyFont="1" applyFill="1" applyAlignment="1">
      <alignment horizontal="center"/>
    </xf>
    <xf numFmtId="164" fontId="1" fillId="7" borderId="0" xfId="0" applyNumberFormat="1" applyFont="1" applyFill="1" applyAlignment="1">
      <alignment horizontal="center"/>
    </xf>
    <xf numFmtId="0" fontId="1" fillId="7" borderId="0" xfId="0" applyFont="1" applyFill="1"/>
    <xf numFmtId="0" fontId="1" fillId="2" borderId="0" xfId="0" applyFont="1" applyFill="1"/>
    <xf numFmtId="0" fontId="1" fillId="3" borderId="0" xfId="0" applyFont="1" applyFill="1" applyAlignment="1">
      <alignment horizontal="center"/>
    </xf>
    <xf numFmtId="14" fontId="1" fillId="3" borderId="0" xfId="0" applyNumberFormat="1" applyFont="1" applyFill="1" applyAlignment="1">
      <alignment horizontal="center"/>
    </xf>
    <xf numFmtId="164" fontId="1" fillId="3" borderId="0" xfId="0" applyNumberFormat="1" applyFon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1" fontId="1" fillId="3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3" fillId="0" borderId="0" xfId="1"/>
    <xf numFmtId="165" fontId="1" fillId="3" borderId="0" xfId="0" applyNumberFormat="1" applyFont="1" applyFill="1" applyAlignment="1">
      <alignment horizontal="center"/>
    </xf>
    <xf numFmtId="14" fontId="1" fillId="0" borderId="0" xfId="0" applyNumberFormat="1" applyFont="1"/>
    <xf numFmtId="164" fontId="1" fillId="2" borderId="0" xfId="0" applyNumberFormat="1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antagertrudis.digitalbeef.com/modules.php?op=modload&amp;name=_animal&amp;file=_animal&amp;animal_registration=20235415" TargetMode="External"/><Relationship Id="rId3" Type="http://schemas.openxmlformats.org/officeDocument/2006/relationships/hyperlink" Target="https://santagertrudis.digitalbeef.com/modules.php?op=modload&amp;name=_animal&amp;file=_animal&amp;animal_registration=20231693" TargetMode="External"/><Relationship Id="rId7" Type="http://schemas.openxmlformats.org/officeDocument/2006/relationships/hyperlink" Target="https://santagertrudis.digitalbeef.com/modules.php?op=modload&amp;name=_animal&amp;file=_animal&amp;animal_registration=20234814" TargetMode="External"/><Relationship Id="rId12" Type="http://schemas.openxmlformats.org/officeDocument/2006/relationships/hyperlink" Target="https://santagertrudis.digitalbeef.com/modules.php?op=modload&amp;name=_animal&amp;file=_animal&amp;animal_registration=20235363" TargetMode="External"/><Relationship Id="rId2" Type="http://schemas.openxmlformats.org/officeDocument/2006/relationships/hyperlink" Target="https://santagertrudis.digitalbeef.com/modules.php?op=modload&amp;name=_animal&amp;file=_animal&amp;animal_registration=20234890" TargetMode="External"/><Relationship Id="rId1" Type="http://schemas.openxmlformats.org/officeDocument/2006/relationships/hyperlink" Target="https://santagertrudis.digitalbeef.com/modules.php?op=modload&amp;name=_animal&amp;file=_animal&amp;animal_registration=20232176" TargetMode="External"/><Relationship Id="rId6" Type="http://schemas.openxmlformats.org/officeDocument/2006/relationships/hyperlink" Target="https://santagertrudis.digitalbeef.com/modules.php?op=modload&amp;name=_animal&amp;file=_animal&amp;animal_registration=20231153" TargetMode="External"/><Relationship Id="rId11" Type="http://schemas.openxmlformats.org/officeDocument/2006/relationships/hyperlink" Target="https://santagertrudis.digitalbeef.com/modules.php?op=modload&amp;name=_animal&amp;file=_animal&amp;animal_registration=20235363" TargetMode="External"/><Relationship Id="rId5" Type="http://schemas.openxmlformats.org/officeDocument/2006/relationships/hyperlink" Target="https://santagertrudis.digitalbeef.com/modules.php?op=modload&amp;name=_animal&amp;file=_animal&amp;animal_registration=20232176" TargetMode="External"/><Relationship Id="rId10" Type="http://schemas.openxmlformats.org/officeDocument/2006/relationships/hyperlink" Target="https://santagertrudis.digitalbeef.com/modules.php?op=modload&amp;name=_animal&amp;file=_animal&amp;animal_registration=20235363" TargetMode="External"/><Relationship Id="rId4" Type="http://schemas.openxmlformats.org/officeDocument/2006/relationships/hyperlink" Target="https://santagertrudis.digitalbeef.com/modules.php?op=modload&amp;name=_animal&amp;file=_animal&amp;animal_registration=20231580" TargetMode="External"/><Relationship Id="rId9" Type="http://schemas.openxmlformats.org/officeDocument/2006/relationships/hyperlink" Target="https://santagertrudis.digitalbeef.com/modules.php?op=modload&amp;name=_animal&amp;file=_animal&amp;animal_registration=202311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315A1-31ED-44D1-BA60-F353C5A81DAD}">
  <dimension ref="A1:Z170"/>
  <sheetViews>
    <sheetView tabSelected="1" workbookViewId="0"/>
  </sheetViews>
  <sheetFormatPr baseColWidth="10" defaultColWidth="8.83203125" defaultRowHeight="15" x14ac:dyDescent="0.2"/>
  <cols>
    <col min="1" max="1" width="12.83203125" bestFit="1" customWidth="1"/>
    <col min="2" max="3" width="15" customWidth="1"/>
    <col min="4" max="4" width="5.5" bestFit="1" customWidth="1"/>
    <col min="6" max="6" width="13.5" bestFit="1" customWidth="1"/>
    <col min="7" max="7" width="9.33203125" bestFit="1" customWidth="1"/>
    <col min="10" max="10" width="12.83203125" bestFit="1" customWidth="1"/>
    <col min="11" max="11" width="10.83203125" bestFit="1" customWidth="1"/>
    <col min="12" max="12" width="12.83203125" bestFit="1" customWidth="1"/>
    <col min="13" max="13" width="11.5" bestFit="1" customWidth="1"/>
    <col min="14" max="14" width="11.6640625" bestFit="1" customWidth="1"/>
    <col min="15" max="16" width="12.83203125" bestFit="1" customWidth="1"/>
    <col min="18" max="19" width="11.33203125" bestFit="1" customWidth="1"/>
    <col min="21" max="21" width="8" bestFit="1" customWidth="1"/>
    <col min="22" max="23" width="11.83203125" bestFit="1" customWidth="1"/>
    <col min="24" max="24" width="12" bestFit="1" customWidth="1"/>
  </cols>
  <sheetData>
    <row r="1" spans="1:24" x14ac:dyDescent="0.2">
      <c r="A1" s="1"/>
      <c r="B1" s="1" t="s">
        <v>116</v>
      </c>
      <c r="C1" s="1"/>
      <c r="D1" s="1"/>
      <c r="E1" s="1"/>
      <c r="F1" s="1" t="s">
        <v>10</v>
      </c>
      <c r="G1" s="2">
        <v>45460</v>
      </c>
      <c r="H1" s="1"/>
      <c r="I1" s="1"/>
      <c r="J1" s="28" t="s">
        <v>123</v>
      </c>
      <c r="K1" s="29"/>
      <c r="L1" s="29"/>
      <c r="M1" s="29"/>
    </row>
    <row r="2" spans="1:24" x14ac:dyDescent="0.2">
      <c r="A2" s="1" t="s">
        <v>0</v>
      </c>
      <c r="B2" s="3">
        <v>45460</v>
      </c>
      <c r="C2" s="1"/>
      <c r="D2" s="1"/>
      <c r="E2" s="1"/>
      <c r="F2" s="1" t="s">
        <v>1</v>
      </c>
      <c r="G2" s="2">
        <v>44988</v>
      </c>
      <c r="H2" s="1">
        <f>G1-G2</f>
        <v>472</v>
      </c>
      <c r="I2" s="1"/>
      <c r="J2" s="30"/>
      <c r="K2" s="31" t="s">
        <v>124</v>
      </c>
      <c r="L2" s="31" t="s">
        <v>125</v>
      </c>
      <c r="M2" s="31" t="s">
        <v>126</v>
      </c>
    </row>
    <row r="3" spans="1:24" x14ac:dyDescent="0.2">
      <c r="A3" s="1" t="s">
        <v>2</v>
      </c>
      <c r="B3" s="1" t="s">
        <v>117</v>
      </c>
      <c r="C3" s="1"/>
      <c r="D3" s="1"/>
      <c r="E3" s="1"/>
      <c r="F3" s="1" t="s">
        <v>3</v>
      </c>
      <c r="G3" s="2">
        <v>45168</v>
      </c>
      <c r="H3" s="1">
        <f>G1-G3</f>
        <v>292</v>
      </c>
      <c r="I3" s="1"/>
      <c r="J3" s="31" t="s">
        <v>127</v>
      </c>
      <c r="K3" s="45">
        <v>20234890</v>
      </c>
      <c r="L3" s="32">
        <v>20231693</v>
      </c>
      <c r="M3" s="32">
        <v>20231580</v>
      </c>
    </row>
    <row r="4" spans="1:24" x14ac:dyDescent="0.2">
      <c r="B4" s="1" t="s">
        <v>133</v>
      </c>
      <c r="C4" s="1"/>
      <c r="D4" s="1"/>
      <c r="E4" s="1"/>
      <c r="F4" s="1"/>
      <c r="G4" s="1"/>
      <c r="H4" s="1"/>
      <c r="I4" s="1"/>
      <c r="J4" s="31" t="s">
        <v>128</v>
      </c>
      <c r="K4" s="32">
        <v>23202176</v>
      </c>
      <c r="L4" s="32">
        <v>23202176</v>
      </c>
      <c r="M4" s="32">
        <v>20231153</v>
      </c>
    </row>
    <row r="5" spans="1:24" x14ac:dyDescent="0.2">
      <c r="C5" s="1"/>
      <c r="D5" s="1"/>
      <c r="E5" s="1"/>
      <c r="F5" s="1"/>
      <c r="G5" s="1"/>
      <c r="H5" s="1"/>
      <c r="I5" s="4"/>
      <c r="J5" s="31" t="s">
        <v>129</v>
      </c>
      <c r="K5" s="32">
        <v>20234814</v>
      </c>
      <c r="L5" s="32">
        <v>20235415</v>
      </c>
      <c r="M5" s="32">
        <v>20231181</v>
      </c>
    </row>
    <row r="6" spans="1:24" x14ac:dyDescent="0.2">
      <c r="C6" s="1"/>
      <c r="D6" s="1"/>
      <c r="E6" s="1"/>
      <c r="F6" s="1"/>
      <c r="G6" s="1"/>
      <c r="H6" s="1"/>
      <c r="I6" s="4"/>
      <c r="J6" s="31" t="s">
        <v>140</v>
      </c>
      <c r="K6" s="32">
        <v>20235363</v>
      </c>
      <c r="L6" s="32">
        <v>20235363</v>
      </c>
      <c r="M6" s="32">
        <v>20235363</v>
      </c>
    </row>
    <row r="7" spans="1:24" x14ac:dyDescent="0.2">
      <c r="C7" s="1"/>
      <c r="D7" s="1"/>
      <c r="E7" s="1"/>
      <c r="F7" s="1"/>
      <c r="G7" s="1"/>
      <c r="H7" s="1"/>
      <c r="I7" s="4"/>
      <c r="J7" s="4"/>
      <c r="K7" s="1"/>
      <c r="L7" s="1"/>
      <c r="M7" s="1"/>
    </row>
    <row r="8" spans="1:24" x14ac:dyDescent="0.2">
      <c r="A8" s="33" t="s">
        <v>5</v>
      </c>
      <c r="B8" s="34" t="s">
        <v>6</v>
      </c>
      <c r="C8" s="33" t="s">
        <v>26</v>
      </c>
      <c r="D8" s="33" t="s">
        <v>7</v>
      </c>
      <c r="E8" s="33" t="s">
        <v>8</v>
      </c>
      <c r="F8" s="33" t="s">
        <v>9</v>
      </c>
      <c r="G8" s="33" t="s">
        <v>10</v>
      </c>
      <c r="H8" s="33" t="s">
        <v>11</v>
      </c>
      <c r="I8" s="33" t="s">
        <v>12</v>
      </c>
      <c r="J8" s="33" t="s">
        <v>13</v>
      </c>
      <c r="K8" s="35" t="s">
        <v>14</v>
      </c>
      <c r="L8" s="35" t="s">
        <v>135</v>
      </c>
      <c r="M8" s="33" t="s">
        <v>16</v>
      </c>
      <c r="N8" s="35" t="s">
        <v>138</v>
      </c>
      <c r="O8" s="33" t="s">
        <v>18</v>
      </c>
      <c r="P8" s="35" t="s">
        <v>136</v>
      </c>
      <c r="Q8" s="33" t="s">
        <v>19</v>
      </c>
      <c r="R8" s="35" t="s">
        <v>20</v>
      </c>
      <c r="S8" s="33" t="s">
        <v>21</v>
      </c>
      <c r="T8" s="33" t="s">
        <v>22</v>
      </c>
      <c r="U8" s="33" t="s">
        <v>137</v>
      </c>
      <c r="V8" s="33" t="s">
        <v>121</v>
      </c>
      <c r="W8" s="33" t="s">
        <v>122</v>
      </c>
      <c r="X8" s="33" t="s">
        <v>134</v>
      </c>
    </row>
    <row r="9" spans="1:24" x14ac:dyDescent="0.2">
      <c r="A9" s="1" t="s">
        <v>83</v>
      </c>
      <c r="B9" s="2">
        <v>45037</v>
      </c>
      <c r="C9" s="1">
        <v>20234890</v>
      </c>
      <c r="D9" s="1">
        <v>92</v>
      </c>
      <c r="E9" s="1" t="s">
        <v>23</v>
      </c>
      <c r="F9" s="1" t="s">
        <v>24</v>
      </c>
      <c r="G9" s="2">
        <f t="shared" ref="G9:G36" si="0">G$1</f>
        <v>45460</v>
      </c>
      <c r="H9" s="1">
        <f t="shared" ref="H9:H36" si="1">G9-B9</f>
        <v>423</v>
      </c>
      <c r="I9" s="1">
        <v>1445</v>
      </c>
      <c r="J9" s="12">
        <f t="shared" ref="J9:J36" si="2">I9/H9</f>
        <v>3.4160756501182035</v>
      </c>
      <c r="K9" s="20">
        <f t="shared" ref="K9:K36" si="3">J9/J$37*100</f>
        <v>120.0474133285278</v>
      </c>
      <c r="L9" s="20">
        <v>16.158100000000001</v>
      </c>
      <c r="M9" s="1">
        <f t="shared" ref="M9:M36" si="4">ROUND(L9+4.42*(LN(365)-LN(H9)),2)</f>
        <v>15.51</v>
      </c>
      <c r="N9" s="20">
        <f>M9/I9*100</f>
        <v>1.0733564013840831</v>
      </c>
      <c r="O9" s="20">
        <f t="shared" ref="O9:O36" si="5">N9/N$37*100</f>
        <v>102.08029878824816</v>
      </c>
      <c r="P9" s="20">
        <v>4.1903600000000001</v>
      </c>
      <c r="Q9" s="20">
        <f t="shared" ref="Q9:Q36" si="6">ROUND(P9+0.16*(LN(365)-LN(H9)),3)</f>
        <v>4.1669999999999998</v>
      </c>
      <c r="R9" s="20">
        <f t="shared" ref="R9:R36" si="7">Q9/Q$37*100</f>
        <v>143.62244269922942</v>
      </c>
      <c r="S9" s="20">
        <v>0.40935899999999997</v>
      </c>
      <c r="T9" s="20">
        <f t="shared" ref="T9:T36" si="8">ROUND(S9+0.087*(LN(365)-LN(H9)),4)</f>
        <v>0.39650000000000002</v>
      </c>
      <c r="U9" s="20">
        <v>0.38922099999999998</v>
      </c>
      <c r="V9" s="20">
        <f t="shared" ref="V9:V36" si="9">ROUND(U9+0.087*(LN(365)-LN(H9)),4)</f>
        <v>0.37640000000000001</v>
      </c>
      <c r="W9" s="24">
        <f t="shared" ref="W9:W36" si="10">SUM((2*O9),K9,R9)</f>
        <v>467.83045360425353</v>
      </c>
      <c r="X9" s="38" t="s">
        <v>124</v>
      </c>
    </row>
    <row r="10" spans="1:24" x14ac:dyDescent="0.2">
      <c r="A10" s="1">
        <v>303</v>
      </c>
      <c r="B10" s="2">
        <v>45031</v>
      </c>
      <c r="C10" s="1">
        <v>20231387</v>
      </c>
      <c r="D10" s="1">
        <v>37</v>
      </c>
      <c r="E10" s="1" t="s">
        <v>23</v>
      </c>
      <c r="F10" s="1" t="s">
        <v>24</v>
      </c>
      <c r="G10" s="2">
        <f t="shared" si="0"/>
        <v>45460</v>
      </c>
      <c r="H10" s="1">
        <f t="shared" si="1"/>
        <v>429</v>
      </c>
      <c r="I10" s="1">
        <v>1450</v>
      </c>
      <c r="J10" s="12">
        <f t="shared" si="2"/>
        <v>3.3799533799533799</v>
      </c>
      <c r="K10" s="20">
        <f t="shared" si="3"/>
        <v>118.77800786419293</v>
      </c>
      <c r="L10" s="20">
        <v>15.8188</v>
      </c>
      <c r="M10" s="1">
        <f t="shared" si="4"/>
        <v>15.1</v>
      </c>
      <c r="N10" s="20">
        <f t="shared" ref="N10:N36" si="11">M10/I10*100</f>
        <v>1.0413793103448274</v>
      </c>
      <c r="O10" s="20">
        <f t="shared" si="5"/>
        <v>99.039155135071042</v>
      </c>
      <c r="P10" s="20">
        <v>3.7847200000000001</v>
      </c>
      <c r="Q10" s="20">
        <f t="shared" si="6"/>
        <v>3.7589999999999999</v>
      </c>
      <c r="R10" s="20">
        <f t="shared" si="7"/>
        <v>129.56005810088874</v>
      </c>
      <c r="S10" s="20">
        <v>0.35378700000000002</v>
      </c>
      <c r="T10" s="20">
        <f t="shared" si="8"/>
        <v>0.3397</v>
      </c>
      <c r="U10" s="20">
        <v>0.69076000000000004</v>
      </c>
      <c r="V10" s="20">
        <f t="shared" si="9"/>
        <v>0.67669999999999997</v>
      </c>
      <c r="W10" s="22">
        <f t="shared" si="10"/>
        <v>446.41637623522377</v>
      </c>
    </row>
    <row r="11" spans="1:24" x14ac:dyDescent="0.2">
      <c r="A11" s="1" t="s">
        <v>97</v>
      </c>
      <c r="B11" s="2">
        <v>44988</v>
      </c>
      <c r="C11" s="1">
        <v>20232159</v>
      </c>
      <c r="D11" s="1">
        <v>125</v>
      </c>
      <c r="E11" s="1" t="s">
        <v>23</v>
      </c>
      <c r="F11" s="1" t="s">
        <v>24</v>
      </c>
      <c r="G11" s="2">
        <f t="shared" si="0"/>
        <v>45460</v>
      </c>
      <c r="H11" s="1">
        <f t="shared" si="1"/>
        <v>472</v>
      </c>
      <c r="I11" s="1">
        <v>1375</v>
      </c>
      <c r="J11" s="12">
        <f t="shared" si="2"/>
        <v>2.9131355932203391</v>
      </c>
      <c r="K11" s="20">
        <f t="shared" si="3"/>
        <v>102.37314054484337</v>
      </c>
      <c r="L11" s="20">
        <v>14.9285</v>
      </c>
      <c r="M11" s="1">
        <f t="shared" si="4"/>
        <v>13.79</v>
      </c>
      <c r="N11" s="20">
        <f t="shared" si="11"/>
        <v>1.0029090909090908</v>
      </c>
      <c r="O11" s="20">
        <f t="shared" si="5"/>
        <v>95.380490138630364</v>
      </c>
      <c r="P11" s="20">
        <v>3.9091800000000001</v>
      </c>
      <c r="Q11" s="20">
        <f t="shared" si="6"/>
        <v>3.8679999999999999</v>
      </c>
      <c r="R11" s="20">
        <f t="shared" si="7"/>
        <v>133.31692065289641</v>
      </c>
      <c r="S11" s="20">
        <v>0.43194300000000002</v>
      </c>
      <c r="T11" s="20">
        <f t="shared" si="8"/>
        <v>0.40960000000000002</v>
      </c>
      <c r="U11" s="20">
        <v>0.60465000000000002</v>
      </c>
      <c r="V11" s="20">
        <f t="shared" si="9"/>
        <v>0.58230000000000004</v>
      </c>
      <c r="W11" s="22">
        <f t="shared" si="10"/>
        <v>426.45104147500047</v>
      </c>
    </row>
    <row r="12" spans="1:24" x14ac:dyDescent="0.2">
      <c r="A12" s="1" t="s">
        <v>52</v>
      </c>
      <c r="B12" s="2">
        <v>44990</v>
      </c>
      <c r="C12" s="1">
        <v>20231580</v>
      </c>
      <c r="D12" s="1">
        <v>36</v>
      </c>
      <c r="E12" s="1" t="s">
        <v>23</v>
      </c>
      <c r="F12" s="1" t="s">
        <v>24</v>
      </c>
      <c r="G12" s="2">
        <f t="shared" si="0"/>
        <v>45460</v>
      </c>
      <c r="H12" s="1">
        <f t="shared" si="1"/>
        <v>470</v>
      </c>
      <c r="I12" s="1">
        <v>1325</v>
      </c>
      <c r="J12" s="12">
        <f t="shared" si="2"/>
        <v>2.8191489361702127</v>
      </c>
      <c r="K12" s="20">
        <f t="shared" si="3"/>
        <v>99.070270169044548</v>
      </c>
      <c r="L12" s="20">
        <v>13.3797</v>
      </c>
      <c r="M12" s="1">
        <f t="shared" si="4"/>
        <v>12.26</v>
      </c>
      <c r="N12" s="20">
        <f t="shared" si="11"/>
        <v>0.92528301886792463</v>
      </c>
      <c r="O12" s="20">
        <f t="shared" si="5"/>
        <v>87.997953809129498</v>
      </c>
      <c r="P12" s="20">
        <v>4.4069000000000003</v>
      </c>
      <c r="Q12" s="44">
        <f t="shared" si="6"/>
        <v>4.3659999999999997</v>
      </c>
      <c r="R12" s="44">
        <f t="shared" si="7"/>
        <v>150.48130185381223</v>
      </c>
      <c r="S12" s="20">
        <v>0.169909</v>
      </c>
      <c r="T12" s="20">
        <f t="shared" si="8"/>
        <v>0.1479</v>
      </c>
      <c r="U12" s="20">
        <v>0.24818699999999999</v>
      </c>
      <c r="V12" s="20">
        <f t="shared" si="9"/>
        <v>0.22620000000000001</v>
      </c>
      <c r="W12" s="22">
        <f t="shared" si="10"/>
        <v>425.54747964111579</v>
      </c>
      <c r="X12" s="38" t="s">
        <v>126</v>
      </c>
    </row>
    <row r="13" spans="1:24" x14ac:dyDescent="0.2">
      <c r="A13" s="1">
        <v>423</v>
      </c>
      <c r="B13" s="2">
        <v>45120</v>
      </c>
      <c r="C13" s="1">
        <v>20235364</v>
      </c>
      <c r="D13" s="1">
        <v>103</v>
      </c>
      <c r="E13" s="1" t="s">
        <v>23</v>
      </c>
      <c r="F13" s="1" t="s">
        <v>24</v>
      </c>
      <c r="G13" s="2">
        <f t="shared" si="0"/>
        <v>45460</v>
      </c>
      <c r="H13" s="1">
        <f t="shared" si="1"/>
        <v>340</v>
      </c>
      <c r="I13" s="1">
        <v>984</v>
      </c>
      <c r="J13" s="12">
        <f t="shared" si="2"/>
        <v>2.8941176470588235</v>
      </c>
      <c r="K13" s="20">
        <f t="shared" si="3"/>
        <v>101.70481364656987</v>
      </c>
      <c r="L13" s="20">
        <v>11.190899999999999</v>
      </c>
      <c r="M13" s="1">
        <f t="shared" si="4"/>
        <v>11.5</v>
      </c>
      <c r="N13" s="20">
        <f t="shared" si="11"/>
        <v>1.1686991869918699</v>
      </c>
      <c r="O13" s="20">
        <f t="shared" si="5"/>
        <v>111.14776233492907</v>
      </c>
      <c r="P13" s="20">
        <v>3.5766800000000001</v>
      </c>
      <c r="Q13" s="20">
        <f t="shared" si="6"/>
        <v>3.5880000000000001</v>
      </c>
      <c r="R13" s="20">
        <f t="shared" si="7"/>
        <v>123.66626455599597</v>
      </c>
      <c r="S13" s="20">
        <v>0.209952</v>
      </c>
      <c r="T13" s="20">
        <f t="shared" si="8"/>
        <v>0.21609999999999999</v>
      </c>
      <c r="U13" s="20">
        <v>0.28759800000000002</v>
      </c>
      <c r="V13" s="20">
        <f t="shared" si="9"/>
        <v>0.29380000000000001</v>
      </c>
      <c r="W13" s="22">
        <f t="shared" si="10"/>
        <v>447.66660287242399</v>
      </c>
    </row>
    <row r="14" spans="1:24" x14ac:dyDescent="0.2">
      <c r="A14" s="1">
        <v>142</v>
      </c>
      <c r="B14" s="2">
        <v>44992</v>
      </c>
      <c r="C14" s="1">
        <v>20230180</v>
      </c>
      <c r="D14" s="1">
        <v>108</v>
      </c>
      <c r="E14" s="1" t="s">
        <v>23</v>
      </c>
      <c r="F14" s="1" t="s">
        <v>24</v>
      </c>
      <c r="G14" s="2">
        <f t="shared" si="0"/>
        <v>45460</v>
      </c>
      <c r="H14" s="1">
        <f t="shared" si="1"/>
        <v>468</v>
      </c>
      <c r="I14" s="1">
        <v>1290</v>
      </c>
      <c r="J14" s="12">
        <f t="shared" si="2"/>
        <v>2.7564102564102564</v>
      </c>
      <c r="K14" s="20">
        <f t="shared" si="3"/>
        <v>96.865513309936645</v>
      </c>
      <c r="L14" s="20">
        <v>13.8109</v>
      </c>
      <c r="M14" s="1">
        <f t="shared" si="4"/>
        <v>12.71</v>
      </c>
      <c r="N14" s="20">
        <f t="shared" si="11"/>
        <v>0.98527131782945743</v>
      </c>
      <c r="O14" s="20">
        <f t="shared" si="5"/>
        <v>93.703070463668169</v>
      </c>
      <c r="P14" s="20">
        <v>3.7610899999999998</v>
      </c>
      <c r="Q14" s="20">
        <f t="shared" si="6"/>
        <v>3.7210000000000001</v>
      </c>
      <c r="R14" s="20">
        <f t="shared" si="7"/>
        <v>128.25032620202367</v>
      </c>
      <c r="S14" s="20">
        <v>0.15237600000000001</v>
      </c>
      <c r="T14" s="20">
        <f t="shared" si="8"/>
        <v>0.1308</v>
      </c>
      <c r="U14" s="20">
        <v>0.25108200000000003</v>
      </c>
      <c r="V14" s="20">
        <f t="shared" si="9"/>
        <v>0.22950000000000001</v>
      </c>
      <c r="W14" s="22">
        <f t="shared" si="10"/>
        <v>412.52198043929661</v>
      </c>
    </row>
    <row r="15" spans="1:24" x14ac:dyDescent="0.2">
      <c r="A15" s="1" t="s">
        <v>50</v>
      </c>
      <c r="B15" s="2">
        <v>45050</v>
      </c>
      <c r="C15" s="1">
        <v>20232518</v>
      </c>
      <c r="D15" s="1">
        <v>30</v>
      </c>
      <c r="E15" s="1" t="s">
        <v>23</v>
      </c>
      <c r="F15" s="1" t="s">
        <v>24</v>
      </c>
      <c r="G15" s="2">
        <f t="shared" si="0"/>
        <v>45460</v>
      </c>
      <c r="H15" s="1">
        <f t="shared" si="1"/>
        <v>410</v>
      </c>
      <c r="I15" s="1">
        <v>1180</v>
      </c>
      <c r="J15" s="12">
        <f t="shared" si="2"/>
        <v>2.8780487804878048</v>
      </c>
      <c r="K15" s="20">
        <f t="shared" si="3"/>
        <v>101.14012302945625</v>
      </c>
      <c r="L15" s="20">
        <v>12.4712</v>
      </c>
      <c r="M15" s="1">
        <f t="shared" si="4"/>
        <v>11.96</v>
      </c>
      <c r="N15" s="20">
        <f t="shared" si="11"/>
        <v>1.0135593220338983</v>
      </c>
      <c r="O15" s="20">
        <f t="shared" si="5"/>
        <v>96.393367850061864</v>
      </c>
      <c r="P15" s="20">
        <v>3.5593400000000002</v>
      </c>
      <c r="Q15" s="20">
        <f t="shared" si="6"/>
        <v>3.5409999999999999</v>
      </c>
      <c r="R15" s="20">
        <f t="shared" si="7"/>
        <v>122.04633299687337</v>
      </c>
      <c r="S15" s="20">
        <v>0.21987799999999999</v>
      </c>
      <c r="T15" s="20">
        <f t="shared" si="8"/>
        <v>0.20979999999999999</v>
      </c>
      <c r="U15" s="20">
        <v>0.28302899999999998</v>
      </c>
      <c r="V15" s="20">
        <f t="shared" si="9"/>
        <v>0.27289999999999998</v>
      </c>
      <c r="W15" s="22">
        <f t="shared" si="10"/>
        <v>415.97319172645336</v>
      </c>
    </row>
    <row r="16" spans="1:24" x14ac:dyDescent="0.2">
      <c r="A16" s="1" t="s">
        <v>47</v>
      </c>
      <c r="B16" s="2">
        <v>45047</v>
      </c>
      <c r="C16" s="1">
        <v>20231599</v>
      </c>
      <c r="D16" s="1">
        <v>24</v>
      </c>
      <c r="E16" s="1" t="s">
        <v>23</v>
      </c>
      <c r="F16" s="1" t="s">
        <v>24</v>
      </c>
      <c r="G16" s="2">
        <f t="shared" si="0"/>
        <v>45460</v>
      </c>
      <c r="H16" s="1">
        <f t="shared" si="1"/>
        <v>413</v>
      </c>
      <c r="I16" s="1">
        <v>1225</v>
      </c>
      <c r="J16" s="12">
        <f t="shared" si="2"/>
        <v>2.9661016949152543</v>
      </c>
      <c r="K16" s="20">
        <f t="shared" si="3"/>
        <v>104.23447037293143</v>
      </c>
      <c r="L16" s="20">
        <v>13.645</v>
      </c>
      <c r="M16" s="1">
        <f t="shared" si="4"/>
        <v>13.1</v>
      </c>
      <c r="N16" s="20">
        <f t="shared" si="11"/>
        <v>1.0693877551020408</v>
      </c>
      <c r="O16" s="20">
        <f t="shared" si="5"/>
        <v>101.70286534886739</v>
      </c>
      <c r="P16" s="20">
        <v>2.86056</v>
      </c>
      <c r="Q16" s="20">
        <f t="shared" si="6"/>
        <v>2.8410000000000002</v>
      </c>
      <c r="R16" s="20">
        <f t="shared" si="7"/>
        <v>97.919692754622218</v>
      </c>
      <c r="S16" s="20">
        <v>0.19853199999999999</v>
      </c>
      <c r="T16" s="20">
        <f t="shared" si="8"/>
        <v>0.18779999999999999</v>
      </c>
      <c r="U16" s="20">
        <v>0.36329800000000001</v>
      </c>
      <c r="V16" s="20">
        <f t="shared" si="9"/>
        <v>0.35249999999999998</v>
      </c>
      <c r="W16" s="22">
        <f t="shared" si="10"/>
        <v>405.55989382528844</v>
      </c>
    </row>
    <row r="17" spans="1:24" x14ac:dyDescent="0.2">
      <c r="A17" s="1">
        <v>4039</v>
      </c>
      <c r="B17" s="2">
        <v>45150</v>
      </c>
      <c r="C17" s="1">
        <v>20233100</v>
      </c>
      <c r="D17" s="1">
        <v>34</v>
      </c>
      <c r="E17" s="1" t="s">
        <v>23</v>
      </c>
      <c r="F17" s="1" t="s">
        <v>24</v>
      </c>
      <c r="G17" s="2">
        <f t="shared" si="0"/>
        <v>45460</v>
      </c>
      <c r="H17" s="1">
        <f t="shared" si="1"/>
        <v>310</v>
      </c>
      <c r="I17" s="1">
        <v>970</v>
      </c>
      <c r="J17" s="12">
        <f t="shared" si="2"/>
        <v>3.129032258064516</v>
      </c>
      <c r="K17" s="20">
        <f t="shared" si="3"/>
        <v>109.96016109572102</v>
      </c>
      <c r="L17" s="20">
        <v>10.357900000000001</v>
      </c>
      <c r="M17" s="1">
        <f t="shared" si="4"/>
        <v>11.08</v>
      </c>
      <c r="N17" s="20">
        <f t="shared" si="11"/>
        <v>1.1422680412371136</v>
      </c>
      <c r="O17" s="20">
        <f t="shared" si="5"/>
        <v>108.63405928859507</v>
      </c>
      <c r="P17" s="20">
        <v>2.8609499999999999</v>
      </c>
      <c r="Q17" s="20">
        <f t="shared" si="6"/>
        <v>2.887</v>
      </c>
      <c r="R17" s="20">
        <f t="shared" si="7"/>
        <v>99.505157684827296</v>
      </c>
      <c r="S17" s="20">
        <v>8.5275599999999993E-2</v>
      </c>
      <c r="T17" s="20">
        <f t="shared" si="8"/>
        <v>9.9500000000000005E-2</v>
      </c>
      <c r="U17" s="20">
        <v>0.178456</v>
      </c>
      <c r="V17" s="20">
        <f t="shared" si="9"/>
        <v>0.19270000000000001</v>
      </c>
      <c r="W17" s="22">
        <f t="shared" si="10"/>
        <v>426.73343735773847</v>
      </c>
    </row>
    <row r="18" spans="1:24" x14ac:dyDescent="0.2">
      <c r="A18" s="1">
        <v>348</v>
      </c>
      <c r="B18" s="2">
        <v>45046</v>
      </c>
      <c r="C18" s="1">
        <v>20230871</v>
      </c>
      <c r="D18" s="1">
        <v>156</v>
      </c>
      <c r="E18" s="1" t="s">
        <v>23</v>
      </c>
      <c r="F18" s="1" t="s">
        <v>24</v>
      </c>
      <c r="G18" s="2">
        <f t="shared" si="0"/>
        <v>45460</v>
      </c>
      <c r="H18" s="1">
        <f t="shared" si="1"/>
        <v>414</v>
      </c>
      <c r="I18" s="1">
        <v>1230</v>
      </c>
      <c r="J18" s="12">
        <f t="shared" si="2"/>
        <v>2.9710144927536231</v>
      </c>
      <c r="K18" s="20">
        <f t="shared" si="3"/>
        <v>104.40711545843524</v>
      </c>
      <c r="L18" s="20">
        <v>12.690099999999999</v>
      </c>
      <c r="M18" s="1">
        <f t="shared" si="4"/>
        <v>12.13</v>
      </c>
      <c r="N18" s="20">
        <f t="shared" si="11"/>
        <v>0.98617886178861791</v>
      </c>
      <c r="O18" s="20">
        <f t="shared" si="5"/>
        <v>93.789381365056656</v>
      </c>
      <c r="P18" s="20">
        <v>3.1968399999999999</v>
      </c>
      <c r="Q18" s="20">
        <f t="shared" si="6"/>
        <v>3.177</v>
      </c>
      <c r="R18" s="20">
        <f t="shared" si="7"/>
        <v>109.50048007090278</v>
      </c>
      <c r="S18" s="20">
        <v>0.137546</v>
      </c>
      <c r="T18" s="20">
        <f t="shared" si="8"/>
        <v>0.12659999999999999</v>
      </c>
      <c r="U18" s="20">
        <v>0.184035</v>
      </c>
      <c r="V18" s="20">
        <f t="shared" si="9"/>
        <v>0.1731</v>
      </c>
      <c r="W18" s="22">
        <f t="shared" si="10"/>
        <v>401.48635825945132</v>
      </c>
    </row>
    <row r="19" spans="1:24" x14ac:dyDescent="0.2">
      <c r="A19" s="1">
        <v>300</v>
      </c>
      <c r="B19" s="2">
        <v>45089</v>
      </c>
      <c r="C19" s="1">
        <v>20232222</v>
      </c>
      <c r="D19" s="1">
        <v>3</v>
      </c>
      <c r="E19" s="1" t="s">
        <v>23</v>
      </c>
      <c r="F19" s="1" t="s">
        <v>24</v>
      </c>
      <c r="G19" s="2">
        <f t="shared" si="0"/>
        <v>45460</v>
      </c>
      <c r="H19" s="11">
        <f t="shared" si="1"/>
        <v>371</v>
      </c>
      <c r="I19" s="1">
        <v>1105</v>
      </c>
      <c r="J19" s="12">
        <f t="shared" si="2"/>
        <v>2.9784366576819408</v>
      </c>
      <c r="K19" s="20">
        <f t="shared" si="3"/>
        <v>104.66794448923011</v>
      </c>
      <c r="L19" s="20">
        <v>12.9276</v>
      </c>
      <c r="M19" s="1">
        <f t="shared" si="4"/>
        <v>12.86</v>
      </c>
      <c r="N19" s="20">
        <f t="shared" si="11"/>
        <v>1.1638009049773756</v>
      </c>
      <c r="O19" s="20">
        <f t="shared" si="5"/>
        <v>110.68191698203051</v>
      </c>
      <c r="P19" s="20">
        <v>2.4117500000000001</v>
      </c>
      <c r="Q19" s="20">
        <f t="shared" si="6"/>
        <v>2.4089999999999998</v>
      </c>
      <c r="R19" s="20">
        <f t="shared" si="7"/>
        <v>83.030109062261488</v>
      </c>
      <c r="S19" s="20">
        <v>0.21732599999999999</v>
      </c>
      <c r="T19" s="20">
        <f t="shared" si="8"/>
        <v>0.21590000000000001</v>
      </c>
      <c r="U19" s="20">
        <v>0.395318</v>
      </c>
      <c r="V19" s="20">
        <f t="shared" si="9"/>
        <v>0.39389999999999997</v>
      </c>
      <c r="W19" s="22">
        <f t="shared" si="10"/>
        <v>409.06188751555266</v>
      </c>
    </row>
    <row r="20" spans="1:24" x14ac:dyDescent="0.2">
      <c r="A20" s="1">
        <v>235</v>
      </c>
      <c r="B20" s="2">
        <v>45047</v>
      </c>
      <c r="C20" s="1">
        <v>20230479</v>
      </c>
      <c r="D20" s="1">
        <v>2</v>
      </c>
      <c r="E20" s="1" t="s">
        <v>23</v>
      </c>
      <c r="F20" s="1" t="s">
        <v>24</v>
      </c>
      <c r="G20" s="2">
        <f t="shared" si="0"/>
        <v>45460</v>
      </c>
      <c r="H20" s="11">
        <f t="shared" si="1"/>
        <v>413</v>
      </c>
      <c r="I20" s="1">
        <v>1275</v>
      </c>
      <c r="J20" s="12">
        <f t="shared" si="2"/>
        <v>3.0871670702179177</v>
      </c>
      <c r="K20" s="20">
        <f t="shared" si="3"/>
        <v>108.48893855141843</v>
      </c>
      <c r="L20" s="20">
        <v>12.9771</v>
      </c>
      <c r="M20" s="1">
        <f t="shared" si="4"/>
        <v>12.43</v>
      </c>
      <c r="N20" s="20">
        <f t="shared" si="11"/>
        <v>0.97490196078431368</v>
      </c>
      <c r="O20" s="20">
        <f t="shared" si="5"/>
        <v>92.716904951406477</v>
      </c>
      <c r="P20" s="20">
        <v>3.0782600000000002</v>
      </c>
      <c r="Q20" s="20">
        <f t="shared" si="6"/>
        <v>3.0579999999999998</v>
      </c>
      <c r="R20" s="20">
        <f t="shared" si="7"/>
        <v>105.39895122972007</v>
      </c>
      <c r="S20" s="20">
        <v>0.20392099999999999</v>
      </c>
      <c r="T20" s="20">
        <f t="shared" si="8"/>
        <v>0.19320000000000001</v>
      </c>
      <c r="U20" s="20">
        <v>0.23116900000000001</v>
      </c>
      <c r="V20" s="20">
        <f t="shared" si="9"/>
        <v>0.22040000000000001</v>
      </c>
      <c r="W20" s="22">
        <f t="shared" si="10"/>
        <v>399.32169968395146</v>
      </c>
    </row>
    <row r="21" spans="1:24" x14ac:dyDescent="0.2">
      <c r="A21" s="1" t="s">
        <v>44</v>
      </c>
      <c r="B21" s="2">
        <v>45053</v>
      </c>
      <c r="C21" s="1">
        <v>20231516</v>
      </c>
      <c r="D21" s="1">
        <v>19</v>
      </c>
      <c r="E21" s="1" t="s">
        <v>23</v>
      </c>
      <c r="F21" s="1" t="s">
        <v>24</v>
      </c>
      <c r="G21" s="2">
        <f t="shared" si="0"/>
        <v>45460</v>
      </c>
      <c r="H21" s="1">
        <f t="shared" si="1"/>
        <v>407</v>
      </c>
      <c r="I21" s="1">
        <v>1255</v>
      </c>
      <c r="J21" s="12">
        <f t="shared" si="2"/>
        <v>3.0835380835380835</v>
      </c>
      <c r="K21" s="20">
        <f t="shared" si="3"/>
        <v>108.36140903845148</v>
      </c>
      <c r="L21" s="20">
        <v>13.0021</v>
      </c>
      <c r="M21" s="1">
        <f t="shared" si="4"/>
        <v>12.52</v>
      </c>
      <c r="N21" s="20">
        <f t="shared" si="11"/>
        <v>0.99760956175298809</v>
      </c>
      <c r="O21" s="20">
        <f t="shared" si="5"/>
        <v>94.876484648008244</v>
      </c>
      <c r="P21" s="20">
        <v>2.9426100000000002</v>
      </c>
      <c r="Q21" s="20">
        <f t="shared" si="6"/>
        <v>2.9249999999999998</v>
      </c>
      <c r="R21" s="20">
        <f t="shared" si="7"/>
        <v>100.81488958369236</v>
      </c>
      <c r="S21" s="20">
        <v>0.30071900000000001</v>
      </c>
      <c r="T21" s="20">
        <f t="shared" si="8"/>
        <v>0.29120000000000001</v>
      </c>
      <c r="U21" s="20">
        <v>0.39231899999999997</v>
      </c>
      <c r="V21" s="20">
        <f t="shared" si="9"/>
        <v>0.38279999999999997</v>
      </c>
      <c r="W21" s="22">
        <f t="shared" si="10"/>
        <v>398.92926791816035</v>
      </c>
    </row>
    <row r="22" spans="1:24" x14ac:dyDescent="0.2">
      <c r="A22" s="1" t="s">
        <v>46</v>
      </c>
      <c r="B22" s="2">
        <v>45000</v>
      </c>
      <c r="C22" s="1">
        <v>20231452</v>
      </c>
      <c r="D22" s="1">
        <v>23</v>
      </c>
      <c r="E22" s="1" t="s">
        <v>23</v>
      </c>
      <c r="F22" s="1" t="s">
        <v>24</v>
      </c>
      <c r="G22" s="2">
        <f t="shared" si="0"/>
        <v>45460</v>
      </c>
      <c r="H22" s="1">
        <f t="shared" si="1"/>
        <v>460</v>
      </c>
      <c r="I22" s="1">
        <v>1220</v>
      </c>
      <c r="J22" s="12">
        <f t="shared" si="2"/>
        <v>2.652173913043478</v>
      </c>
      <c r="K22" s="20">
        <f t="shared" si="3"/>
        <v>93.202449409237303</v>
      </c>
      <c r="L22" s="20">
        <v>12.809100000000001</v>
      </c>
      <c r="M22" s="1">
        <f t="shared" si="4"/>
        <v>11.79</v>
      </c>
      <c r="N22" s="20">
        <f t="shared" si="11"/>
        <v>0.96639344262295068</v>
      </c>
      <c r="O22" s="20">
        <f t="shared" si="5"/>
        <v>91.90771233371008</v>
      </c>
      <c r="P22" s="20">
        <v>3.2761200000000001</v>
      </c>
      <c r="Q22" s="20">
        <f t="shared" si="6"/>
        <v>3.2389999999999999</v>
      </c>
      <c r="R22" s="20">
        <f t="shared" si="7"/>
        <v>111.63741106378788</v>
      </c>
      <c r="S22" s="20">
        <v>0.19750999999999999</v>
      </c>
      <c r="T22" s="20">
        <f t="shared" si="8"/>
        <v>0.1774</v>
      </c>
      <c r="U22" s="20">
        <v>0.35691200000000001</v>
      </c>
      <c r="V22" s="20">
        <f t="shared" si="9"/>
        <v>0.33679999999999999</v>
      </c>
      <c r="W22" s="22">
        <f t="shared" si="10"/>
        <v>388.65528514044536</v>
      </c>
    </row>
    <row r="23" spans="1:24" x14ac:dyDescent="0.2">
      <c r="A23" s="1" t="s">
        <v>95</v>
      </c>
      <c r="B23" s="2">
        <v>45129</v>
      </c>
      <c r="C23" s="1">
        <v>20232425</v>
      </c>
      <c r="D23" s="1">
        <v>122</v>
      </c>
      <c r="E23" s="1" t="s">
        <v>23</v>
      </c>
      <c r="F23" s="1" t="s">
        <v>24</v>
      </c>
      <c r="G23" s="2">
        <f t="shared" si="0"/>
        <v>45460</v>
      </c>
      <c r="H23" s="1">
        <f t="shared" si="1"/>
        <v>331</v>
      </c>
      <c r="I23" s="1">
        <v>970</v>
      </c>
      <c r="J23" s="12">
        <f t="shared" si="2"/>
        <v>2.9305135951661629</v>
      </c>
      <c r="K23" s="20">
        <f t="shared" si="3"/>
        <v>102.98383667575079</v>
      </c>
      <c r="L23" s="20">
        <v>10.4419</v>
      </c>
      <c r="M23" s="1">
        <f t="shared" si="4"/>
        <v>10.87</v>
      </c>
      <c r="N23" s="20">
        <f t="shared" si="11"/>
        <v>1.1206185567010309</v>
      </c>
      <c r="O23" s="20">
        <f t="shared" si="5"/>
        <v>106.57511051146464</v>
      </c>
      <c r="P23" s="20">
        <v>2.7756099999999999</v>
      </c>
      <c r="Q23" s="20">
        <f t="shared" si="6"/>
        <v>2.7909999999999999</v>
      </c>
      <c r="R23" s="20">
        <f t="shared" si="7"/>
        <v>96.196361308747129</v>
      </c>
      <c r="S23" s="20">
        <v>0.123825</v>
      </c>
      <c r="T23" s="20">
        <f t="shared" si="8"/>
        <v>0.1323</v>
      </c>
      <c r="U23" s="20">
        <v>0.21221400000000001</v>
      </c>
      <c r="V23" s="20">
        <f t="shared" si="9"/>
        <v>0.22070000000000001</v>
      </c>
      <c r="W23" s="22">
        <f t="shared" si="10"/>
        <v>412.33041900742717</v>
      </c>
    </row>
    <row r="24" spans="1:24" x14ac:dyDescent="0.2">
      <c r="A24" s="1" t="s">
        <v>34</v>
      </c>
      <c r="B24" s="2">
        <v>45007</v>
      </c>
      <c r="C24" s="1">
        <v>20230218</v>
      </c>
      <c r="D24" s="1">
        <v>1</v>
      </c>
      <c r="E24" s="1" t="s">
        <v>23</v>
      </c>
      <c r="F24" s="1" t="s">
        <v>24</v>
      </c>
      <c r="G24" s="2">
        <f t="shared" si="0"/>
        <v>45460</v>
      </c>
      <c r="H24" s="11">
        <f t="shared" si="1"/>
        <v>453</v>
      </c>
      <c r="I24" s="1">
        <v>1300</v>
      </c>
      <c r="J24" s="12">
        <f t="shared" si="2"/>
        <v>2.869757174392936</v>
      </c>
      <c r="K24" s="20">
        <f t="shared" si="3"/>
        <v>100.84874017791033</v>
      </c>
      <c r="L24" s="20">
        <v>13.8133</v>
      </c>
      <c r="M24" s="1">
        <f t="shared" si="4"/>
        <v>12.86</v>
      </c>
      <c r="N24" s="20">
        <f t="shared" si="11"/>
        <v>0.98923076923076914</v>
      </c>
      <c r="O24" s="20">
        <f t="shared" si="5"/>
        <v>94.079629434725916</v>
      </c>
      <c r="P24" s="20">
        <v>2.89683</v>
      </c>
      <c r="Q24" s="20">
        <f t="shared" si="6"/>
        <v>2.8620000000000001</v>
      </c>
      <c r="R24" s="20">
        <f t="shared" si="7"/>
        <v>98.643491961889751</v>
      </c>
      <c r="S24" s="20">
        <v>0.18462600000000001</v>
      </c>
      <c r="T24" s="20">
        <f t="shared" si="8"/>
        <v>0.1658</v>
      </c>
      <c r="U24" s="20">
        <v>0.389764</v>
      </c>
      <c r="V24" s="20">
        <f t="shared" si="9"/>
        <v>0.371</v>
      </c>
      <c r="W24" s="22">
        <f t="shared" si="10"/>
        <v>387.65149100925191</v>
      </c>
    </row>
    <row r="25" spans="1:24" x14ac:dyDescent="0.2">
      <c r="A25" s="1" t="s">
        <v>55</v>
      </c>
      <c r="B25" s="2">
        <v>45071</v>
      </c>
      <c r="C25" s="1">
        <v>20231674</v>
      </c>
      <c r="D25" s="1">
        <v>41</v>
      </c>
      <c r="E25" s="1" t="s">
        <v>23</v>
      </c>
      <c r="F25" s="1" t="s">
        <v>24</v>
      </c>
      <c r="G25" s="2">
        <f t="shared" si="0"/>
        <v>45460</v>
      </c>
      <c r="H25" s="1">
        <f t="shared" si="1"/>
        <v>389</v>
      </c>
      <c r="I25" s="1">
        <v>1090</v>
      </c>
      <c r="J25" s="12">
        <f t="shared" si="2"/>
        <v>2.8020565552699228</v>
      </c>
      <c r="K25" s="20">
        <f t="shared" si="3"/>
        <v>98.46961130640058</v>
      </c>
      <c r="L25" s="20">
        <v>10.661799999999999</v>
      </c>
      <c r="M25" s="1">
        <f t="shared" si="4"/>
        <v>10.38</v>
      </c>
      <c r="N25" s="20">
        <f t="shared" si="11"/>
        <v>0.95229357798165148</v>
      </c>
      <c r="O25" s="20">
        <f t="shared" si="5"/>
        <v>90.566761281849111</v>
      </c>
      <c r="P25" s="20">
        <v>3.3627899999999999</v>
      </c>
      <c r="Q25" s="20">
        <f t="shared" si="6"/>
        <v>3.3530000000000002</v>
      </c>
      <c r="R25" s="20">
        <f t="shared" si="7"/>
        <v>115.56660676038308</v>
      </c>
      <c r="S25" s="20">
        <v>0.202629</v>
      </c>
      <c r="T25" s="20">
        <f t="shared" si="8"/>
        <v>0.1971</v>
      </c>
      <c r="U25" s="20">
        <v>0.33694800000000003</v>
      </c>
      <c r="V25" s="20">
        <f t="shared" si="9"/>
        <v>0.33139999999999997</v>
      </c>
      <c r="W25" s="22">
        <f t="shared" si="10"/>
        <v>395.1697406304819</v>
      </c>
    </row>
    <row r="26" spans="1:24" x14ac:dyDescent="0.2">
      <c r="A26" s="1">
        <v>123</v>
      </c>
      <c r="B26" s="2">
        <v>45158</v>
      </c>
      <c r="C26" s="1">
        <v>20235318</v>
      </c>
      <c r="D26" s="1">
        <v>9</v>
      </c>
      <c r="E26" s="1" t="s">
        <v>23</v>
      </c>
      <c r="F26" s="1" t="s">
        <v>24</v>
      </c>
      <c r="G26" s="2">
        <f t="shared" si="0"/>
        <v>45460</v>
      </c>
      <c r="H26" s="11">
        <f t="shared" si="1"/>
        <v>302</v>
      </c>
      <c r="I26" s="1">
        <v>885</v>
      </c>
      <c r="J26" s="12">
        <f t="shared" si="2"/>
        <v>2.9304635761589406</v>
      </c>
      <c r="K26" s="20">
        <f t="shared" si="3"/>
        <v>102.98207891244304</v>
      </c>
      <c r="L26" s="20">
        <v>9.6267300000000002</v>
      </c>
      <c r="M26" s="1">
        <f t="shared" si="4"/>
        <v>10.46</v>
      </c>
      <c r="N26" s="20">
        <f t="shared" si="11"/>
        <v>1.1819209039548024</v>
      </c>
      <c r="O26" s="20">
        <f t="shared" si="5"/>
        <v>112.40519818413013</v>
      </c>
      <c r="P26" s="20">
        <v>2.55646</v>
      </c>
      <c r="Q26" s="20">
        <f t="shared" si="6"/>
        <v>2.5870000000000002</v>
      </c>
      <c r="R26" s="20">
        <f t="shared" si="7"/>
        <v>89.1651690095768</v>
      </c>
      <c r="S26" s="20">
        <v>0.148039</v>
      </c>
      <c r="T26" s="20">
        <f t="shared" si="8"/>
        <v>0.16450000000000001</v>
      </c>
      <c r="U26" s="20">
        <v>0.24043700000000001</v>
      </c>
      <c r="V26" s="20">
        <f t="shared" si="9"/>
        <v>0.25690000000000002</v>
      </c>
      <c r="W26" s="22">
        <f t="shared" si="10"/>
        <v>416.95764429028009</v>
      </c>
    </row>
    <row r="27" spans="1:24" x14ac:dyDescent="0.2">
      <c r="A27" s="1" t="s">
        <v>51</v>
      </c>
      <c r="B27" s="2">
        <v>45111</v>
      </c>
      <c r="C27" s="1">
        <v>20231693</v>
      </c>
      <c r="D27" s="1">
        <v>33</v>
      </c>
      <c r="E27" s="1" t="s">
        <v>23</v>
      </c>
      <c r="F27" s="1" t="s">
        <v>24</v>
      </c>
      <c r="G27" s="2">
        <f t="shared" si="0"/>
        <v>45460</v>
      </c>
      <c r="H27" s="1">
        <f t="shared" si="1"/>
        <v>349</v>
      </c>
      <c r="I27" s="1">
        <v>674</v>
      </c>
      <c r="J27" s="12">
        <f t="shared" si="2"/>
        <v>1.9312320916905443</v>
      </c>
      <c r="K27" s="20">
        <f t="shared" si="3"/>
        <v>67.86717885959871</v>
      </c>
      <c r="L27" s="20">
        <v>8.6572899999999997</v>
      </c>
      <c r="M27" s="1">
        <f t="shared" si="4"/>
        <v>8.86</v>
      </c>
      <c r="N27" s="20">
        <f t="shared" si="11"/>
        <v>1.314540059347181</v>
      </c>
      <c r="O27" s="44">
        <f t="shared" si="5"/>
        <v>125.01778705958868</v>
      </c>
      <c r="P27" s="20">
        <v>2.4102199999999998</v>
      </c>
      <c r="Q27" s="20">
        <f t="shared" si="6"/>
        <v>2.4169999999999998</v>
      </c>
      <c r="R27" s="20">
        <f t="shared" si="7"/>
        <v>83.305842093601512</v>
      </c>
      <c r="S27" s="20">
        <v>7.7292299999999994E-2</v>
      </c>
      <c r="T27" s="20">
        <f t="shared" si="8"/>
        <v>8.1199999999999994E-2</v>
      </c>
      <c r="U27" s="20">
        <v>7.0767499999999997E-2</v>
      </c>
      <c r="V27" s="20">
        <f t="shared" si="9"/>
        <v>7.4700000000000003E-2</v>
      </c>
      <c r="W27" s="22">
        <f t="shared" si="10"/>
        <v>401.20859507237765</v>
      </c>
      <c r="X27" s="38" t="s">
        <v>125</v>
      </c>
    </row>
    <row r="28" spans="1:24" x14ac:dyDescent="0.2">
      <c r="A28" s="1">
        <v>308</v>
      </c>
      <c r="B28" s="2">
        <v>45139</v>
      </c>
      <c r="C28" s="1">
        <v>20235458</v>
      </c>
      <c r="D28" s="1">
        <v>72</v>
      </c>
      <c r="E28" s="1" t="s">
        <v>23</v>
      </c>
      <c r="F28" s="1" t="s">
        <v>24</v>
      </c>
      <c r="G28" s="2">
        <f t="shared" si="0"/>
        <v>45460</v>
      </c>
      <c r="H28" s="1">
        <f t="shared" si="1"/>
        <v>321</v>
      </c>
      <c r="I28" s="1">
        <v>1040</v>
      </c>
      <c r="J28" s="12">
        <f t="shared" si="2"/>
        <v>3.2398753894080996</v>
      </c>
      <c r="K28" s="20">
        <f t="shared" si="3"/>
        <v>113.85540012608941</v>
      </c>
      <c r="L28" s="20">
        <v>10.9917</v>
      </c>
      <c r="M28" s="1">
        <f t="shared" si="4"/>
        <v>11.56</v>
      </c>
      <c r="N28" s="20">
        <f t="shared" si="11"/>
        <v>1.1115384615384616</v>
      </c>
      <c r="O28" s="20">
        <f t="shared" si="5"/>
        <v>105.71155873497588</v>
      </c>
      <c r="P28" s="20">
        <v>2.2178100000000001</v>
      </c>
      <c r="Q28" s="20">
        <f t="shared" si="6"/>
        <v>2.238</v>
      </c>
      <c r="R28" s="20">
        <f t="shared" si="7"/>
        <v>77.136315517368715</v>
      </c>
      <c r="S28" s="20">
        <v>0.185252</v>
      </c>
      <c r="T28" s="20">
        <f t="shared" si="8"/>
        <v>0.19639999999999999</v>
      </c>
      <c r="U28" s="20">
        <v>0.24791099999999999</v>
      </c>
      <c r="V28" s="20">
        <f t="shared" si="9"/>
        <v>0.2591</v>
      </c>
      <c r="W28" s="22">
        <f t="shared" si="10"/>
        <v>402.41483311340988</v>
      </c>
    </row>
    <row r="29" spans="1:24" x14ac:dyDescent="0.2">
      <c r="A29" s="1">
        <v>4495</v>
      </c>
      <c r="B29" s="2">
        <v>45048</v>
      </c>
      <c r="C29" s="1">
        <v>20234866</v>
      </c>
      <c r="D29" s="1">
        <v>157</v>
      </c>
      <c r="E29" s="1" t="s">
        <v>23</v>
      </c>
      <c r="F29" s="1" t="s">
        <v>24</v>
      </c>
      <c r="G29" s="2">
        <f t="shared" si="0"/>
        <v>45460</v>
      </c>
      <c r="H29" s="1">
        <f t="shared" si="1"/>
        <v>412</v>
      </c>
      <c r="I29" s="1">
        <v>1185</v>
      </c>
      <c r="J29" s="12">
        <f t="shared" si="2"/>
        <v>2.8762135922330097</v>
      </c>
      <c r="K29" s="20">
        <f t="shared" si="3"/>
        <v>101.07563101419557</v>
      </c>
      <c r="L29" s="20">
        <v>12.7918</v>
      </c>
      <c r="M29" s="1">
        <f t="shared" si="4"/>
        <v>12.26</v>
      </c>
      <c r="N29" s="20">
        <f t="shared" si="11"/>
        <v>1.0345991561181436</v>
      </c>
      <c r="O29" s="20">
        <f t="shared" si="5"/>
        <v>98.394336537634246</v>
      </c>
      <c r="P29" s="20">
        <v>2.3989500000000001</v>
      </c>
      <c r="Q29" s="20">
        <f t="shared" si="6"/>
        <v>2.38</v>
      </c>
      <c r="R29" s="20">
        <f t="shared" si="7"/>
        <v>82.030576823653945</v>
      </c>
      <c r="S29" s="20">
        <v>0.21884899999999999</v>
      </c>
      <c r="T29" s="20">
        <f t="shared" si="8"/>
        <v>0.20830000000000001</v>
      </c>
      <c r="U29" s="20">
        <v>0.246063</v>
      </c>
      <c r="V29" s="20">
        <f t="shared" si="9"/>
        <v>0.23549999999999999</v>
      </c>
      <c r="W29" s="22">
        <f t="shared" si="10"/>
        <v>379.89488091311796</v>
      </c>
    </row>
    <row r="30" spans="1:24" x14ac:dyDescent="0.2">
      <c r="A30" s="1">
        <v>340</v>
      </c>
      <c r="B30" s="2">
        <v>45020</v>
      </c>
      <c r="C30" s="1">
        <v>20230863</v>
      </c>
      <c r="D30" s="1">
        <v>20</v>
      </c>
      <c r="E30" s="1" t="s">
        <v>23</v>
      </c>
      <c r="F30" s="1" t="s">
        <v>24</v>
      </c>
      <c r="G30" s="2">
        <f t="shared" si="0"/>
        <v>45460</v>
      </c>
      <c r="H30" s="1">
        <f t="shared" si="1"/>
        <v>440</v>
      </c>
      <c r="I30" s="1">
        <v>1245</v>
      </c>
      <c r="J30" s="12">
        <f t="shared" si="2"/>
        <v>2.8295454545454546</v>
      </c>
      <c r="K30" s="20">
        <f t="shared" si="3"/>
        <v>99.435623652515304</v>
      </c>
      <c r="L30" s="20">
        <v>13.080399999999999</v>
      </c>
      <c r="M30" s="1">
        <f t="shared" si="4"/>
        <v>12.25</v>
      </c>
      <c r="N30" s="20">
        <f t="shared" si="11"/>
        <v>0.98393574297188746</v>
      </c>
      <c r="O30" s="20">
        <f t="shared" si="5"/>
        <v>93.576052186850688</v>
      </c>
      <c r="P30" s="20">
        <v>2.5886499999999999</v>
      </c>
      <c r="Q30" s="20">
        <f t="shared" si="6"/>
        <v>2.5590000000000002</v>
      </c>
      <c r="R30" s="20">
        <f t="shared" si="7"/>
        <v>88.200103399886757</v>
      </c>
      <c r="S30" s="20">
        <v>0.17219100000000001</v>
      </c>
      <c r="T30" s="20">
        <f t="shared" si="8"/>
        <v>0.15590000000000001</v>
      </c>
      <c r="U30" s="20">
        <v>0.26649299999999998</v>
      </c>
      <c r="V30" s="20">
        <f t="shared" si="9"/>
        <v>0.25019999999999998</v>
      </c>
      <c r="W30" s="22">
        <f t="shared" si="10"/>
        <v>374.78783142610342</v>
      </c>
    </row>
    <row r="31" spans="1:24" x14ac:dyDescent="0.2">
      <c r="A31" s="1">
        <v>312</v>
      </c>
      <c r="B31" s="2">
        <v>44991</v>
      </c>
      <c r="C31" s="1">
        <v>20230346</v>
      </c>
      <c r="D31" s="1">
        <v>75</v>
      </c>
      <c r="E31" s="1" t="s">
        <v>23</v>
      </c>
      <c r="F31" s="1" t="s">
        <v>24</v>
      </c>
      <c r="G31" s="2">
        <f t="shared" si="0"/>
        <v>45460</v>
      </c>
      <c r="H31" s="1">
        <f t="shared" si="1"/>
        <v>469</v>
      </c>
      <c r="I31" s="1">
        <v>1320</v>
      </c>
      <c r="J31" s="12">
        <f t="shared" si="2"/>
        <v>2.8144989339019189</v>
      </c>
      <c r="K31" s="20">
        <f t="shared" si="3"/>
        <v>98.906860221064875</v>
      </c>
      <c r="L31" s="20">
        <v>12.2827</v>
      </c>
      <c r="M31" s="1">
        <f t="shared" si="4"/>
        <v>11.17</v>
      </c>
      <c r="N31" s="20">
        <f t="shared" si="11"/>
        <v>0.84621212121212119</v>
      </c>
      <c r="O31" s="20">
        <f t="shared" si="5"/>
        <v>80.478009037988073</v>
      </c>
      <c r="P31" s="20">
        <v>3.2045699999999999</v>
      </c>
      <c r="Q31" s="20">
        <f t="shared" si="6"/>
        <v>3.1640000000000001</v>
      </c>
      <c r="R31" s="20">
        <f t="shared" si="7"/>
        <v>109.05241389497526</v>
      </c>
      <c r="S31" s="20">
        <v>0.19117600000000001</v>
      </c>
      <c r="T31" s="20">
        <f t="shared" si="8"/>
        <v>0.1694</v>
      </c>
      <c r="U31" s="20">
        <v>0.24670400000000001</v>
      </c>
      <c r="V31" s="20">
        <f t="shared" si="9"/>
        <v>0.22489999999999999</v>
      </c>
      <c r="W31" s="22">
        <f t="shared" si="10"/>
        <v>368.91529219201624</v>
      </c>
    </row>
    <row r="32" spans="1:24" x14ac:dyDescent="0.2">
      <c r="A32" s="1">
        <v>523</v>
      </c>
      <c r="B32" s="2">
        <v>45053</v>
      </c>
      <c r="C32" s="1">
        <v>20235463</v>
      </c>
      <c r="D32" s="1">
        <v>7</v>
      </c>
      <c r="E32" s="1" t="s">
        <v>23</v>
      </c>
      <c r="F32" s="1" t="s">
        <v>24</v>
      </c>
      <c r="G32" s="2">
        <f t="shared" si="0"/>
        <v>45460</v>
      </c>
      <c r="H32" s="11">
        <f t="shared" si="1"/>
        <v>407</v>
      </c>
      <c r="I32" s="1">
        <v>762</v>
      </c>
      <c r="J32" s="12">
        <f t="shared" si="2"/>
        <v>1.8722358722358723</v>
      </c>
      <c r="K32" s="20">
        <f t="shared" si="3"/>
        <v>65.793939193067757</v>
      </c>
      <c r="L32" s="20">
        <v>8.6558100000000007</v>
      </c>
      <c r="M32" s="1">
        <f t="shared" si="4"/>
        <v>8.17</v>
      </c>
      <c r="N32" s="20">
        <f t="shared" si="11"/>
        <v>1.0721784776902887</v>
      </c>
      <c r="O32" s="20">
        <f t="shared" si="5"/>
        <v>101.96827374003749</v>
      </c>
      <c r="P32" s="20">
        <v>2.7804000000000002</v>
      </c>
      <c r="Q32" s="20">
        <f t="shared" si="6"/>
        <v>2.7629999999999999</v>
      </c>
      <c r="R32" s="20">
        <f t="shared" si="7"/>
        <v>95.231295699057085</v>
      </c>
      <c r="S32" s="20">
        <v>9.6686999999999995E-2</v>
      </c>
      <c r="T32" s="20">
        <f t="shared" si="8"/>
        <v>8.72E-2</v>
      </c>
      <c r="U32" s="20">
        <v>0.14092199999999999</v>
      </c>
      <c r="V32" s="20">
        <f t="shared" si="9"/>
        <v>0.13139999999999999</v>
      </c>
      <c r="W32" s="22">
        <f t="shared" si="10"/>
        <v>364.96178237219988</v>
      </c>
    </row>
    <row r="33" spans="1:26" x14ac:dyDescent="0.2">
      <c r="A33" s="1">
        <v>2330</v>
      </c>
      <c r="B33" s="2">
        <v>45141</v>
      </c>
      <c r="C33" s="1">
        <v>20233362</v>
      </c>
      <c r="D33" s="1">
        <v>32</v>
      </c>
      <c r="E33" s="1" t="s">
        <v>23</v>
      </c>
      <c r="F33" s="1" t="s">
        <v>24</v>
      </c>
      <c r="G33" s="2">
        <f t="shared" si="0"/>
        <v>45460</v>
      </c>
      <c r="H33" s="1">
        <f t="shared" si="1"/>
        <v>319</v>
      </c>
      <c r="I33" s="1">
        <v>850</v>
      </c>
      <c r="J33" s="12">
        <f t="shared" si="2"/>
        <v>2.6645768025078369</v>
      </c>
      <c r="K33" s="20">
        <f t="shared" si="3"/>
        <v>93.638310599238892</v>
      </c>
      <c r="L33" s="20">
        <v>8.9328199999999995</v>
      </c>
      <c r="M33" s="1">
        <f t="shared" si="4"/>
        <v>9.5299999999999994</v>
      </c>
      <c r="N33" s="20">
        <f t="shared" si="11"/>
        <v>1.1211764705882352</v>
      </c>
      <c r="O33" s="20">
        <f t="shared" si="5"/>
        <v>106.62817025586126</v>
      </c>
      <c r="P33" s="20">
        <v>2.09137</v>
      </c>
      <c r="Q33" s="20">
        <f t="shared" si="6"/>
        <v>2.113</v>
      </c>
      <c r="R33" s="20">
        <f t="shared" si="7"/>
        <v>72.827986902681005</v>
      </c>
      <c r="S33" s="20">
        <v>0.123825</v>
      </c>
      <c r="T33" s="20">
        <f t="shared" si="8"/>
        <v>0.13550000000000001</v>
      </c>
      <c r="U33" s="20">
        <v>0.14405999999999999</v>
      </c>
      <c r="V33" s="20">
        <f t="shared" si="9"/>
        <v>0.15579999999999999</v>
      </c>
      <c r="W33" s="22">
        <f t="shared" si="10"/>
        <v>379.72263801364244</v>
      </c>
    </row>
    <row r="34" spans="1:26" x14ac:dyDescent="0.2">
      <c r="A34" s="1">
        <v>309</v>
      </c>
      <c r="B34" s="2">
        <v>45142</v>
      </c>
      <c r="C34" s="1">
        <v>20235459</v>
      </c>
      <c r="D34" s="1">
        <v>70</v>
      </c>
      <c r="E34" s="1" t="s">
        <v>23</v>
      </c>
      <c r="F34" s="1" t="s">
        <v>24</v>
      </c>
      <c r="G34" s="2">
        <f t="shared" si="0"/>
        <v>45460</v>
      </c>
      <c r="H34" s="1">
        <f t="shared" si="1"/>
        <v>318</v>
      </c>
      <c r="I34" s="1">
        <v>940</v>
      </c>
      <c r="J34" s="12">
        <f t="shared" si="2"/>
        <v>2.9559748427672954</v>
      </c>
      <c r="K34" s="20">
        <f t="shared" si="3"/>
        <v>103.87859347498252</v>
      </c>
      <c r="L34" s="20">
        <v>9.8934200000000008</v>
      </c>
      <c r="M34" s="1">
        <f t="shared" si="4"/>
        <v>10.5</v>
      </c>
      <c r="N34" s="20">
        <f t="shared" si="11"/>
        <v>1.1170212765957448</v>
      </c>
      <c r="O34" s="20">
        <f t="shared" si="5"/>
        <v>106.23299541577124</v>
      </c>
      <c r="P34" s="20">
        <v>1.5076499999999999</v>
      </c>
      <c r="Q34" s="20">
        <f t="shared" si="6"/>
        <v>1.53</v>
      </c>
      <c r="R34" s="20">
        <f t="shared" si="7"/>
        <v>52.733942243777541</v>
      </c>
      <c r="S34" s="20">
        <v>0.176845</v>
      </c>
      <c r="T34" s="20">
        <f t="shared" si="8"/>
        <v>0.1888</v>
      </c>
      <c r="U34" s="20">
        <v>0.213646</v>
      </c>
      <c r="V34" s="20">
        <f t="shared" si="9"/>
        <v>0.22559999999999999</v>
      </c>
      <c r="W34" s="22">
        <f t="shared" si="10"/>
        <v>369.07852655030257</v>
      </c>
    </row>
    <row r="35" spans="1:26" x14ac:dyDescent="0.2">
      <c r="A35" s="1">
        <v>2301</v>
      </c>
      <c r="B35" s="2">
        <v>45057</v>
      </c>
      <c r="C35" s="1">
        <v>20231058</v>
      </c>
      <c r="D35" s="1">
        <v>148</v>
      </c>
      <c r="E35" s="1" t="s">
        <v>23</v>
      </c>
      <c r="F35" s="1" t="s">
        <v>24</v>
      </c>
      <c r="G35" s="2">
        <f t="shared" si="0"/>
        <v>45460</v>
      </c>
      <c r="H35" s="1">
        <f t="shared" si="1"/>
        <v>403</v>
      </c>
      <c r="I35" s="1">
        <v>1025</v>
      </c>
      <c r="J35" s="12">
        <f t="shared" si="2"/>
        <v>2.5434243176178661</v>
      </c>
      <c r="K35" s="20">
        <f t="shared" si="3"/>
        <v>89.380781223722479</v>
      </c>
      <c r="L35" s="20">
        <v>11.3337</v>
      </c>
      <c r="M35" s="1">
        <f t="shared" si="4"/>
        <v>10.9</v>
      </c>
      <c r="N35" s="20">
        <f t="shared" si="11"/>
        <v>1.0634146341463415</v>
      </c>
      <c r="O35" s="20">
        <f t="shared" si="5"/>
        <v>101.13479870197371</v>
      </c>
      <c r="P35" s="20">
        <v>1.32446</v>
      </c>
      <c r="Q35" s="20">
        <f t="shared" si="6"/>
        <v>1.3089999999999999</v>
      </c>
      <c r="R35" s="20">
        <f t="shared" si="7"/>
        <v>45.116817253009671</v>
      </c>
      <c r="S35" s="20">
        <v>0.123825</v>
      </c>
      <c r="T35" s="20">
        <f t="shared" si="8"/>
        <v>0.1152</v>
      </c>
      <c r="U35" s="20">
        <v>0.21793100000000001</v>
      </c>
      <c r="V35" s="20">
        <f t="shared" si="9"/>
        <v>0.20930000000000001</v>
      </c>
      <c r="W35" s="22">
        <f t="shared" si="10"/>
        <v>336.76719588067959</v>
      </c>
    </row>
    <row r="36" spans="1:26" x14ac:dyDescent="0.2">
      <c r="A36" s="1" t="s">
        <v>111</v>
      </c>
      <c r="B36" s="2">
        <v>45074</v>
      </c>
      <c r="C36" s="1">
        <v>20234842</v>
      </c>
      <c r="D36" s="1">
        <v>154</v>
      </c>
      <c r="E36" s="1" t="s">
        <v>23</v>
      </c>
      <c r="F36" s="1" t="s">
        <v>24</v>
      </c>
      <c r="G36" s="2">
        <f t="shared" si="0"/>
        <v>45460</v>
      </c>
      <c r="H36" s="1">
        <f t="shared" si="1"/>
        <v>386</v>
      </c>
      <c r="I36" s="1">
        <v>962</v>
      </c>
      <c r="J36" s="12">
        <f t="shared" si="2"/>
        <v>2.4922279792746114</v>
      </c>
      <c r="K36" s="20">
        <f t="shared" si="3"/>
        <v>87.581644255023576</v>
      </c>
      <c r="L36" s="20">
        <v>10.080500000000001</v>
      </c>
      <c r="M36" s="1">
        <f t="shared" si="4"/>
        <v>9.83</v>
      </c>
      <c r="N36" s="20">
        <f t="shared" si="11"/>
        <v>1.0218295218295219</v>
      </c>
      <c r="O36" s="20">
        <f t="shared" si="5"/>
        <v>97.179895479735606</v>
      </c>
      <c r="P36" s="20">
        <v>1.6348199999999999</v>
      </c>
      <c r="Q36" s="20">
        <f t="shared" si="6"/>
        <v>1.6259999999999999</v>
      </c>
      <c r="R36" s="20">
        <f t="shared" si="7"/>
        <v>56.042738619857701</v>
      </c>
      <c r="S36" s="20">
        <v>5.3699700000000003E-2</v>
      </c>
      <c r="T36" s="20">
        <f t="shared" si="8"/>
        <v>4.8800000000000003E-2</v>
      </c>
      <c r="U36" s="20">
        <v>0.116425</v>
      </c>
      <c r="V36" s="20">
        <f t="shared" si="9"/>
        <v>0.1116</v>
      </c>
      <c r="W36" s="22">
        <f t="shared" si="10"/>
        <v>337.98417383435248</v>
      </c>
    </row>
    <row r="37" spans="1:26" s="5" customFormat="1" x14ac:dyDescent="0.2">
      <c r="A37" s="4"/>
      <c r="B37" s="7"/>
      <c r="C37" s="4"/>
      <c r="D37" s="4"/>
      <c r="E37" s="39" t="s">
        <v>23</v>
      </c>
      <c r="F37" s="39" t="s">
        <v>24</v>
      </c>
      <c r="G37" s="40" t="s">
        <v>119</v>
      </c>
      <c r="H37" s="43">
        <f>AVERAGE(H9:H36)</f>
        <v>396.39285714285717</v>
      </c>
      <c r="I37" s="39">
        <f>AVERAGE(I9:I36)</f>
        <v>1127.75</v>
      </c>
      <c r="J37" s="41">
        <f>AVERAGE(J9:J36)</f>
        <v>2.8456053782430106</v>
      </c>
      <c r="K37" s="42">
        <f>AVERAGE(K9:K36)</f>
        <v>100.00000000000001</v>
      </c>
      <c r="L37" s="42">
        <f t="shared" ref="L37:W37" si="12">AVERAGE(L9:L36)</f>
        <v>12.050388214285716</v>
      </c>
      <c r="M37" s="41">
        <f t="shared" si="12"/>
        <v>11.726428571428571</v>
      </c>
      <c r="N37" s="41">
        <f t="shared" si="12"/>
        <v>1.0514824252333121</v>
      </c>
      <c r="O37" s="42">
        <f t="shared" si="12"/>
        <v>99.999999999999957</v>
      </c>
      <c r="P37" s="41">
        <f t="shared" si="12"/>
        <v>2.9130696428571428</v>
      </c>
      <c r="Q37" s="42">
        <f t="shared" si="12"/>
        <v>2.901357142857143</v>
      </c>
      <c r="R37" s="42">
        <f t="shared" si="12"/>
        <v>100</v>
      </c>
      <c r="S37" s="42">
        <f t="shared" si="12"/>
        <v>0.19167123571428574</v>
      </c>
      <c r="T37" s="42">
        <f t="shared" si="12"/>
        <v>0.18529999999999999</v>
      </c>
      <c r="U37" s="42">
        <f t="shared" si="12"/>
        <v>0.28379712500000004</v>
      </c>
      <c r="V37" s="42">
        <f t="shared" si="12"/>
        <v>0.27743214285714279</v>
      </c>
      <c r="W37" s="42">
        <f t="shared" si="12"/>
        <v>399.99999999999989</v>
      </c>
    </row>
    <row r="39" spans="1:26" x14ac:dyDescent="0.2">
      <c r="A39" s="33" t="s">
        <v>5</v>
      </c>
      <c r="B39" s="34" t="s">
        <v>6</v>
      </c>
      <c r="C39" s="33" t="s">
        <v>26</v>
      </c>
      <c r="D39" s="33" t="s">
        <v>7</v>
      </c>
      <c r="E39" s="33" t="s">
        <v>8</v>
      </c>
      <c r="F39" s="33" t="s">
        <v>9</v>
      </c>
      <c r="G39" s="33" t="s">
        <v>10</v>
      </c>
      <c r="H39" s="33" t="s">
        <v>11</v>
      </c>
      <c r="I39" s="33" t="s">
        <v>12</v>
      </c>
      <c r="J39" s="33" t="s">
        <v>13</v>
      </c>
      <c r="K39" s="35" t="s">
        <v>14</v>
      </c>
      <c r="L39" s="35" t="s">
        <v>135</v>
      </c>
      <c r="M39" s="33" t="s">
        <v>16</v>
      </c>
      <c r="N39" s="35" t="s">
        <v>138</v>
      </c>
      <c r="O39" s="33" t="s">
        <v>18</v>
      </c>
      <c r="P39" s="35" t="s">
        <v>136</v>
      </c>
      <c r="Q39" s="33" t="s">
        <v>19</v>
      </c>
      <c r="R39" s="35" t="s">
        <v>20</v>
      </c>
      <c r="S39" s="33" t="s">
        <v>21</v>
      </c>
      <c r="T39" s="33" t="s">
        <v>22</v>
      </c>
      <c r="U39" s="33" t="s">
        <v>137</v>
      </c>
      <c r="V39" s="33" t="s">
        <v>121</v>
      </c>
      <c r="W39" s="33" t="s">
        <v>122</v>
      </c>
    </row>
    <row r="40" spans="1:26" x14ac:dyDescent="0.2">
      <c r="A40" s="1" t="s">
        <v>94</v>
      </c>
      <c r="B40" s="2">
        <v>45080</v>
      </c>
      <c r="C40" s="1">
        <v>20232176</v>
      </c>
      <c r="D40" s="1">
        <v>118</v>
      </c>
      <c r="E40" s="1" t="s">
        <v>25</v>
      </c>
      <c r="F40" s="1" t="s">
        <v>24</v>
      </c>
      <c r="G40" s="2">
        <f>G36</f>
        <v>45460</v>
      </c>
      <c r="H40" s="1">
        <f t="shared" ref="H40:H71" si="13">G40-B40</f>
        <v>380</v>
      </c>
      <c r="I40" s="1">
        <v>1025</v>
      </c>
      <c r="J40" s="12">
        <f t="shared" ref="J40:J71" si="14">I40/H40</f>
        <v>2.6973684210526314</v>
      </c>
      <c r="K40" s="20">
        <f t="shared" ref="K40:K71" si="15">J40/J$145*100</f>
        <v>109.82975805129233</v>
      </c>
      <c r="L40" s="20">
        <v>13.4285</v>
      </c>
      <c r="M40" s="1">
        <f t="shared" ref="M40:M71" si="16">ROUND(L40+4.42*(LN(365)-LN(H40)),2)</f>
        <v>13.25</v>
      </c>
      <c r="N40" s="44">
        <f t="shared" ref="N40:N71" si="17">M40/I40*100</f>
        <v>1.2926829268292683</v>
      </c>
      <c r="O40" s="44">
        <f t="shared" ref="O40:O71" si="18">N40/N$145*100</f>
        <v>120.01178572265128</v>
      </c>
      <c r="P40" s="20">
        <v>4.4580799999999998</v>
      </c>
      <c r="Q40" s="20">
        <f t="shared" ref="Q40:Q71" si="19">ROUND(P40+0.16*(LN(365)-LN(H40)),3)</f>
        <v>4.452</v>
      </c>
      <c r="R40" s="20">
        <f t="shared" ref="R40:R71" si="20">Q40/Q$145*100</f>
        <v>138.93964376393691</v>
      </c>
      <c r="S40" s="20">
        <v>0.40858800000000001</v>
      </c>
      <c r="T40" s="20">
        <f t="shared" ref="T40:T71" si="21">ROUND(S40+0.087*(LN(365)-LN(H40)),4)</f>
        <v>0.40510000000000002</v>
      </c>
      <c r="U40" s="20">
        <v>0.58265199999999995</v>
      </c>
      <c r="V40" s="20">
        <f t="shared" ref="V40:V71" si="22">ROUND(U40+0.087*(LN(365)-LN(H40)),4)</f>
        <v>0.57909999999999995</v>
      </c>
      <c r="W40" s="24">
        <f t="shared" ref="W40:W71" si="23">SUM((2*O40),K40,R40)</f>
        <v>488.79297326053177</v>
      </c>
      <c r="X40" s="38" t="s">
        <v>139</v>
      </c>
      <c r="Y40" s="14"/>
      <c r="Z40" s="14"/>
    </row>
    <row r="41" spans="1:26" x14ac:dyDescent="0.2">
      <c r="A41" s="1">
        <v>307</v>
      </c>
      <c r="B41" s="2">
        <v>45059</v>
      </c>
      <c r="C41" s="1">
        <v>20231388</v>
      </c>
      <c r="D41" s="1">
        <v>147</v>
      </c>
      <c r="E41" s="1" t="s">
        <v>25</v>
      </c>
      <c r="F41" s="1" t="s">
        <v>24</v>
      </c>
      <c r="G41" s="2">
        <f t="shared" ref="G41:G72" si="24">G40</f>
        <v>45460</v>
      </c>
      <c r="H41" s="1">
        <f t="shared" si="13"/>
        <v>401</v>
      </c>
      <c r="I41" s="1">
        <v>1085</v>
      </c>
      <c r="J41" s="12">
        <f t="shared" si="14"/>
        <v>2.7057356608478802</v>
      </c>
      <c r="K41" s="20">
        <f t="shared" si="15"/>
        <v>110.17045008101169</v>
      </c>
      <c r="L41" s="20">
        <v>12.585100000000001</v>
      </c>
      <c r="M41" s="1">
        <f t="shared" si="16"/>
        <v>12.17</v>
      </c>
      <c r="N41" s="20">
        <f t="shared" si="17"/>
        <v>1.1216589861751152</v>
      </c>
      <c r="O41" s="20">
        <f t="shared" si="18"/>
        <v>104.13404177381325</v>
      </c>
      <c r="P41" s="20">
        <v>5.3860599999999996</v>
      </c>
      <c r="Q41" s="20">
        <f t="shared" si="19"/>
        <v>5.3710000000000004</v>
      </c>
      <c r="R41" s="20">
        <f t="shared" si="20"/>
        <v>167.62013177360856</v>
      </c>
      <c r="S41" s="20">
        <v>0.45866499999999999</v>
      </c>
      <c r="T41" s="20">
        <f t="shared" si="21"/>
        <v>0.45050000000000001</v>
      </c>
      <c r="U41" s="20">
        <v>0.47659699999999999</v>
      </c>
      <c r="V41" s="20">
        <f t="shared" si="22"/>
        <v>0.46839999999999998</v>
      </c>
      <c r="W41" s="22">
        <f t="shared" si="23"/>
        <v>486.05866540224679</v>
      </c>
    </row>
    <row r="42" spans="1:26" x14ac:dyDescent="0.2">
      <c r="A42" s="1">
        <v>2090</v>
      </c>
      <c r="B42" s="2">
        <v>45030</v>
      </c>
      <c r="C42" s="1">
        <v>20231153</v>
      </c>
      <c r="D42" s="1">
        <v>137</v>
      </c>
      <c r="E42" s="1" t="s">
        <v>25</v>
      </c>
      <c r="F42" s="1" t="s">
        <v>24</v>
      </c>
      <c r="G42" s="2">
        <f t="shared" si="24"/>
        <v>45460</v>
      </c>
      <c r="H42" s="1">
        <f t="shared" si="13"/>
        <v>430</v>
      </c>
      <c r="I42" s="1">
        <v>1205</v>
      </c>
      <c r="J42" s="12">
        <f t="shared" si="14"/>
        <v>2.8023255813953489</v>
      </c>
      <c r="K42" s="20">
        <f t="shared" si="15"/>
        <v>114.1033379731974</v>
      </c>
      <c r="L42" s="20">
        <v>13.790800000000001</v>
      </c>
      <c r="M42" s="1">
        <f t="shared" si="16"/>
        <v>13.07</v>
      </c>
      <c r="N42" s="20">
        <f t="shared" si="17"/>
        <v>1.0846473029045642</v>
      </c>
      <c r="O42" s="20">
        <f t="shared" si="18"/>
        <v>100.69790278743778</v>
      </c>
      <c r="P42" s="20">
        <v>5.4541599999999999</v>
      </c>
      <c r="Q42" s="44">
        <f t="shared" si="19"/>
        <v>5.4279999999999999</v>
      </c>
      <c r="R42" s="44">
        <f t="shared" si="20"/>
        <v>169.39900861425193</v>
      </c>
      <c r="S42" s="20">
        <v>0.30234499999999997</v>
      </c>
      <c r="T42" s="20">
        <f t="shared" si="21"/>
        <v>0.28810000000000002</v>
      </c>
      <c r="U42" s="20">
        <v>0.53137100000000004</v>
      </c>
      <c r="V42" s="20">
        <f t="shared" si="22"/>
        <v>0.5171</v>
      </c>
      <c r="W42" s="22">
        <f t="shared" si="23"/>
        <v>484.89815216232489</v>
      </c>
      <c r="X42" s="38" t="s">
        <v>126</v>
      </c>
    </row>
    <row r="43" spans="1:26" x14ac:dyDescent="0.2">
      <c r="A43" s="1">
        <v>399</v>
      </c>
      <c r="B43" s="2">
        <v>45131</v>
      </c>
      <c r="C43" s="1">
        <v>20231972</v>
      </c>
      <c r="D43" s="1">
        <v>120</v>
      </c>
      <c r="E43" s="1" t="s">
        <v>25</v>
      </c>
      <c r="F43" s="1" t="s">
        <v>24</v>
      </c>
      <c r="G43" s="2">
        <f t="shared" si="24"/>
        <v>45460</v>
      </c>
      <c r="H43" s="1">
        <f t="shared" si="13"/>
        <v>329</v>
      </c>
      <c r="I43" s="1">
        <v>914</v>
      </c>
      <c r="J43" s="12">
        <f t="shared" si="14"/>
        <v>2.7781155015197569</v>
      </c>
      <c r="K43" s="20">
        <f t="shared" si="15"/>
        <v>113.11756710319476</v>
      </c>
      <c r="L43" s="20">
        <v>10.630800000000001</v>
      </c>
      <c r="M43" s="1">
        <f t="shared" si="16"/>
        <v>11.09</v>
      </c>
      <c r="N43" s="20">
        <f t="shared" si="17"/>
        <v>1.213347921225383</v>
      </c>
      <c r="O43" s="20">
        <f t="shared" si="18"/>
        <v>112.64637886592691</v>
      </c>
      <c r="P43" s="20">
        <v>4.46875</v>
      </c>
      <c r="Q43" s="20">
        <f t="shared" si="19"/>
        <v>4.4850000000000003</v>
      </c>
      <c r="R43" s="20">
        <f t="shared" si="20"/>
        <v>139.96951982957256</v>
      </c>
      <c r="S43" s="20">
        <v>0.241789</v>
      </c>
      <c r="T43" s="20">
        <f t="shared" si="21"/>
        <v>0.25080000000000002</v>
      </c>
      <c r="U43" s="20">
        <v>0.30135099999999998</v>
      </c>
      <c r="V43" s="20">
        <f t="shared" si="22"/>
        <v>0.31040000000000001</v>
      </c>
      <c r="W43" s="22">
        <f t="shared" si="23"/>
        <v>478.37984466462115</v>
      </c>
    </row>
    <row r="44" spans="1:26" x14ac:dyDescent="0.2">
      <c r="A44" s="1" t="s">
        <v>93</v>
      </c>
      <c r="B44" s="2">
        <v>45048</v>
      </c>
      <c r="C44" s="1">
        <v>20231504</v>
      </c>
      <c r="D44" s="1">
        <v>115</v>
      </c>
      <c r="E44" s="1" t="s">
        <v>25</v>
      </c>
      <c r="F44" s="1" t="s">
        <v>24</v>
      </c>
      <c r="G44" s="2">
        <f t="shared" si="24"/>
        <v>45460</v>
      </c>
      <c r="H44" s="1">
        <f t="shared" si="13"/>
        <v>412</v>
      </c>
      <c r="I44" s="1">
        <v>1045</v>
      </c>
      <c r="J44" s="12">
        <f t="shared" si="14"/>
        <v>2.5364077669902914</v>
      </c>
      <c r="K44" s="20">
        <f t="shared" si="15"/>
        <v>103.27586294617142</v>
      </c>
      <c r="L44" s="20">
        <v>13.580399999999999</v>
      </c>
      <c r="M44" s="1">
        <f t="shared" si="16"/>
        <v>13.05</v>
      </c>
      <c r="N44" s="20">
        <f t="shared" si="17"/>
        <v>1.2488038277511964</v>
      </c>
      <c r="O44" s="20">
        <f t="shared" si="18"/>
        <v>115.93808061912895</v>
      </c>
      <c r="P44" s="20">
        <v>4.3373799999999996</v>
      </c>
      <c r="Q44" s="20">
        <f t="shared" si="19"/>
        <v>4.3179999999999996</v>
      </c>
      <c r="R44" s="20">
        <f t="shared" si="20"/>
        <v>134.75772277014366</v>
      </c>
      <c r="S44" s="20">
        <v>0.44034899999999999</v>
      </c>
      <c r="T44" s="20">
        <f t="shared" si="21"/>
        <v>0.42980000000000002</v>
      </c>
      <c r="U44" s="20">
        <v>0.531524</v>
      </c>
      <c r="V44" s="20">
        <f t="shared" si="22"/>
        <v>0.52100000000000002</v>
      </c>
      <c r="W44" s="22">
        <f t="shared" si="23"/>
        <v>469.90974695457294</v>
      </c>
    </row>
    <row r="45" spans="1:26" x14ac:dyDescent="0.2">
      <c r="A45" s="1" t="s">
        <v>45</v>
      </c>
      <c r="B45" s="2">
        <v>45085</v>
      </c>
      <c r="C45" s="1">
        <v>20232358</v>
      </c>
      <c r="D45" s="1">
        <v>21</v>
      </c>
      <c r="E45" s="1" t="s">
        <v>25</v>
      </c>
      <c r="F45" s="1" t="s">
        <v>24</v>
      </c>
      <c r="G45" s="2">
        <f t="shared" si="24"/>
        <v>45460</v>
      </c>
      <c r="H45" s="1">
        <f t="shared" si="13"/>
        <v>375</v>
      </c>
      <c r="I45" s="1">
        <v>992</v>
      </c>
      <c r="J45" s="12">
        <f t="shared" si="14"/>
        <v>2.6453333333333333</v>
      </c>
      <c r="K45" s="20">
        <f t="shared" si="15"/>
        <v>107.71102593825081</v>
      </c>
      <c r="L45" s="20">
        <v>11.631</v>
      </c>
      <c r="M45" s="1">
        <f t="shared" si="16"/>
        <v>11.51</v>
      </c>
      <c r="N45" s="20">
        <f t="shared" si="17"/>
        <v>1.160282258064516</v>
      </c>
      <c r="O45" s="20">
        <f t="shared" si="18"/>
        <v>107.71979952901771</v>
      </c>
      <c r="P45" s="20">
        <v>4.4199700000000002</v>
      </c>
      <c r="Q45" s="20">
        <f t="shared" si="19"/>
        <v>4.4160000000000004</v>
      </c>
      <c r="R45" s="20">
        <f t="shared" si="20"/>
        <v>137.81614260142533</v>
      </c>
      <c r="S45" s="20">
        <v>0.27604000000000001</v>
      </c>
      <c r="T45" s="20">
        <f t="shared" si="21"/>
        <v>0.2737</v>
      </c>
      <c r="U45" s="20">
        <v>0.39322400000000002</v>
      </c>
      <c r="V45" s="20">
        <f t="shared" si="22"/>
        <v>0.39090000000000003</v>
      </c>
      <c r="W45" s="22">
        <f t="shared" si="23"/>
        <v>460.96676759771157</v>
      </c>
    </row>
    <row r="46" spans="1:26" x14ac:dyDescent="0.2">
      <c r="A46" s="1">
        <v>2312</v>
      </c>
      <c r="B46" s="2">
        <v>45061</v>
      </c>
      <c r="C46" s="1">
        <v>20231905</v>
      </c>
      <c r="D46" s="1">
        <v>139</v>
      </c>
      <c r="E46" s="1" t="s">
        <v>25</v>
      </c>
      <c r="F46" s="1" t="s">
        <v>24</v>
      </c>
      <c r="G46" s="2">
        <f t="shared" si="24"/>
        <v>45460</v>
      </c>
      <c r="H46" s="1">
        <f t="shared" si="13"/>
        <v>399</v>
      </c>
      <c r="I46" s="1">
        <v>1170</v>
      </c>
      <c r="J46" s="12">
        <f t="shared" si="14"/>
        <v>2.9323308270676693</v>
      </c>
      <c r="K46" s="20">
        <f t="shared" si="15"/>
        <v>119.39681014635264</v>
      </c>
      <c r="L46" s="20">
        <v>13.2476</v>
      </c>
      <c r="M46" s="1">
        <f t="shared" si="16"/>
        <v>12.85</v>
      </c>
      <c r="N46" s="20">
        <f t="shared" si="17"/>
        <v>1.0982905982905984</v>
      </c>
      <c r="O46" s="20">
        <f t="shared" si="18"/>
        <v>101.96453686176234</v>
      </c>
      <c r="P46" s="20">
        <v>4.2196699999999998</v>
      </c>
      <c r="Q46" s="20">
        <f t="shared" si="19"/>
        <v>4.2050000000000001</v>
      </c>
      <c r="R46" s="20">
        <f t="shared" si="20"/>
        <v>131.23117745448221</v>
      </c>
      <c r="S46" s="20">
        <v>0.46533200000000002</v>
      </c>
      <c r="T46" s="20">
        <f t="shared" si="21"/>
        <v>0.45760000000000001</v>
      </c>
      <c r="U46" s="20">
        <v>0.56325700000000001</v>
      </c>
      <c r="V46" s="20">
        <f t="shared" si="22"/>
        <v>0.55549999999999999</v>
      </c>
      <c r="W46" s="22">
        <f t="shared" si="23"/>
        <v>454.55706132435955</v>
      </c>
    </row>
    <row r="47" spans="1:26" x14ac:dyDescent="0.2">
      <c r="A47" s="1">
        <v>102</v>
      </c>
      <c r="B47" s="2">
        <v>45155</v>
      </c>
      <c r="C47" s="1">
        <v>20235061</v>
      </c>
      <c r="D47" s="1">
        <v>93</v>
      </c>
      <c r="E47" s="1" t="s">
        <v>25</v>
      </c>
      <c r="F47" s="1" t="s">
        <v>24</v>
      </c>
      <c r="G47" s="2">
        <f t="shared" si="24"/>
        <v>45460</v>
      </c>
      <c r="H47" s="1">
        <f t="shared" si="13"/>
        <v>305</v>
      </c>
      <c r="I47" s="1">
        <v>872</v>
      </c>
      <c r="J47" s="12">
        <f t="shared" si="14"/>
        <v>2.8590163934426229</v>
      </c>
      <c r="K47" s="20">
        <f t="shared" si="15"/>
        <v>116.41163895362247</v>
      </c>
      <c r="L47" s="20">
        <v>10.3765</v>
      </c>
      <c r="M47" s="1">
        <f t="shared" si="16"/>
        <v>11.17</v>
      </c>
      <c r="N47" s="20">
        <f t="shared" si="17"/>
        <v>1.2809633027522935</v>
      </c>
      <c r="O47" s="20">
        <f t="shared" si="18"/>
        <v>118.92374395750952</v>
      </c>
      <c r="P47" s="20">
        <v>3.0513400000000002</v>
      </c>
      <c r="Q47" s="20">
        <f t="shared" si="19"/>
        <v>3.08</v>
      </c>
      <c r="R47" s="20">
        <f t="shared" si="20"/>
        <v>96.1217661259941</v>
      </c>
      <c r="S47" s="20">
        <v>0.20422000000000001</v>
      </c>
      <c r="T47" s="20">
        <f t="shared" si="21"/>
        <v>0.2198</v>
      </c>
      <c r="U47" s="20">
        <v>0.38927699999999998</v>
      </c>
      <c r="V47" s="20">
        <f t="shared" si="22"/>
        <v>0.40489999999999998</v>
      </c>
      <c r="W47" s="22">
        <f t="shared" si="23"/>
        <v>450.38089299463559</v>
      </c>
    </row>
    <row r="48" spans="1:26" x14ac:dyDescent="0.2">
      <c r="A48" s="1">
        <v>302</v>
      </c>
      <c r="B48" s="2">
        <v>45119</v>
      </c>
      <c r="C48" s="1">
        <v>20232363</v>
      </c>
      <c r="D48" s="1">
        <v>132</v>
      </c>
      <c r="E48" s="1" t="s">
        <v>25</v>
      </c>
      <c r="F48" s="1" t="s">
        <v>24</v>
      </c>
      <c r="G48" s="2">
        <f t="shared" si="24"/>
        <v>45460</v>
      </c>
      <c r="H48" s="1">
        <f t="shared" si="13"/>
        <v>341</v>
      </c>
      <c r="I48" s="1">
        <v>898</v>
      </c>
      <c r="J48" s="12">
        <f t="shared" si="14"/>
        <v>2.6334310850439882</v>
      </c>
      <c r="K48" s="20">
        <f t="shared" si="15"/>
        <v>107.22639764658607</v>
      </c>
      <c r="L48" s="20">
        <v>9.9795200000000008</v>
      </c>
      <c r="M48" s="1">
        <f t="shared" si="16"/>
        <v>10.28</v>
      </c>
      <c r="N48" s="20">
        <f t="shared" si="17"/>
        <v>1.1447661469933184</v>
      </c>
      <c r="O48" s="20">
        <f t="shared" si="18"/>
        <v>106.27929454633578</v>
      </c>
      <c r="P48" s="20">
        <v>4.1472100000000003</v>
      </c>
      <c r="Q48" s="20">
        <f t="shared" si="19"/>
        <v>4.1580000000000004</v>
      </c>
      <c r="R48" s="20">
        <f t="shared" si="20"/>
        <v>129.76438427009205</v>
      </c>
      <c r="S48" s="20">
        <v>0.182785</v>
      </c>
      <c r="T48" s="20">
        <f t="shared" si="21"/>
        <v>0.18870000000000001</v>
      </c>
      <c r="U48" s="20">
        <v>0.28321800000000003</v>
      </c>
      <c r="V48" s="20">
        <f t="shared" si="22"/>
        <v>0.28910000000000002</v>
      </c>
      <c r="W48" s="22">
        <f t="shared" si="23"/>
        <v>449.54937100934967</v>
      </c>
    </row>
    <row r="49" spans="1:23" x14ac:dyDescent="0.2">
      <c r="A49" s="1" t="s">
        <v>109</v>
      </c>
      <c r="B49" s="2">
        <v>45155</v>
      </c>
      <c r="C49" s="1">
        <v>20233249</v>
      </c>
      <c r="D49" s="1">
        <v>151</v>
      </c>
      <c r="E49" s="1" t="s">
        <v>25</v>
      </c>
      <c r="F49" s="1" t="s">
        <v>24</v>
      </c>
      <c r="G49" s="2">
        <f t="shared" si="24"/>
        <v>45460</v>
      </c>
      <c r="H49" s="1">
        <f t="shared" si="13"/>
        <v>305</v>
      </c>
      <c r="I49" s="1">
        <v>916</v>
      </c>
      <c r="J49" s="12">
        <f t="shared" si="14"/>
        <v>3.0032786885245901</v>
      </c>
      <c r="K49" s="20">
        <f t="shared" si="15"/>
        <v>122.28562073568601</v>
      </c>
      <c r="L49" s="20">
        <v>9.9426900000000007</v>
      </c>
      <c r="M49" s="1">
        <f t="shared" si="16"/>
        <v>10.74</v>
      </c>
      <c r="N49" s="20">
        <f t="shared" si="17"/>
        <v>1.1724890829694323</v>
      </c>
      <c r="O49" s="20">
        <f t="shared" si="18"/>
        <v>108.85307268087718</v>
      </c>
      <c r="P49" s="20">
        <v>3.45553</v>
      </c>
      <c r="Q49" s="20">
        <f t="shared" si="19"/>
        <v>3.484</v>
      </c>
      <c r="R49" s="20">
        <f t="shared" si="20"/>
        <v>108.7299458386245</v>
      </c>
      <c r="S49" s="20">
        <v>0.28273399999999999</v>
      </c>
      <c r="T49" s="20">
        <f t="shared" si="21"/>
        <v>0.2984</v>
      </c>
      <c r="U49" s="20">
        <v>0.31840800000000002</v>
      </c>
      <c r="V49" s="20">
        <f t="shared" si="22"/>
        <v>0.33400000000000002</v>
      </c>
      <c r="W49" s="22">
        <f t="shared" si="23"/>
        <v>448.72171193606482</v>
      </c>
    </row>
    <row r="50" spans="1:23" x14ac:dyDescent="0.2">
      <c r="A50" s="1" t="s">
        <v>66</v>
      </c>
      <c r="B50" s="2">
        <v>45033</v>
      </c>
      <c r="C50" s="1">
        <v>20231206</v>
      </c>
      <c r="D50" s="1">
        <v>55</v>
      </c>
      <c r="E50" s="1" t="s">
        <v>25</v>
      </c>
      <c r="F50" s="1" t="s">
        <v>24</v>
      </c>
      <c r="G50" s="2">
        <f t="shared" si="24"/>
        <v>45460</v>
      </c>
      <c r="H50" s="1">
        <f t="shared" si="13"/>
        <v>427</v>
      </c>
      <c r="I50" s="1">
        <v>1090</v>
      </c>
      <c r="J50" s="12">
        <f t="shared" si="14"/>
        <v>2.5526932084309135</v>
      </c>
      <c r="K50" s="20">
        <f t="shared" si="15"/>
        <v>103.93896335144865</v>
      </c>
      <c r="L50" s="20">
        <v>12.2986</v>
      </c>
      <c r="M50" s="1">
        <f t="shared" si="16"/>
        <v>11.61</v>
      </c>
      <c r="N50" s="20">
        <f t="shared" si="17"/>
        <v>1.0651376146788989</v>
      </c>
      <c r="O50" s="20">
        <f t="shared" si="18"/>
        <v>98.886636873531629</v>
      </c>
      <c r="P50" s="20">
        <v>4.6117100000000004</v>
      </c>
      <c r="Q50" s="20">
        <f t="shared" si="19"/>
        <v>4.5869999999999997</v>
      </c>
      <c r="R50" s="20">
        <f t="shared" si="20"/>
        <v>143.15277312335547</v>
      </c>
      <c r="S50" s="20">
        <v>0.37126199999999998</v>
      </c>
      <c r="T50" s="20">
        <f t="shared" si="21"/>
        <v>0.35759999999999997</v>
      </c>
      <c r="U50" s="20">
        <v>0.615483</v>
      </c>
      <c r="V50" s="20">
        <f t="shared" si="22"/>
        <v>0.6018</v>
      </c>
      <c r="W50" s="22">
        <f t="shared" si="23"/>
        <v>444.86501022186735</v>
      </c>
    </row>
    <row r="51" spans="1:23" x14ac:dyDescent="0.2">
      <c r="A51" s="1">
        <v>331</v>
      </c>
      <c r="B51" s="2">
        <v>45057</v>
      </c>
      <c r="C51" s="1">
        <v>20231981</v>
      </c>
      <c r="D51" s="1">
        <v>28</v>
      </c>
      <c r="E51" s="1" t="s">
        <v>25</v>
      </c>
      <c r="F51" s="1" t="s">
        <v>24</v>
      </c>
      <c r="G51" s="2">
        <f t="shared" si="24"/>
        <v>45460</v>
      </c>
      <c r="H51" s="1">
        <f t="shared" si="13"/>
        <v>403</v>
      </c>
      <c r="I51" s="1">
        <v>950</v>
      </c>
      <c r="J51" s="12">
        <f t="shared" si="14"/>
        <v>2.3573200992555829</v>
      </c>
      <c r="K51" s="20">
        <f t="shared" si="15"/>
        <v>95.983883450987179</v>
      </c>
      <c r="L51" s="20">
        <v>12.419700000000001</v>
      </c>
      <c r="M51" s="1">
        <f t="shared" si="16"/>
        <v>11.98</v>
      </c>
      <c r="N51" s="20">
        <f t="shared" si="17"/>
        <v>1.2610526315789474</v>
      </c>
      <c r="O51" s="20">
        <f t="shared" si="18"/>
        <v>117.07525106504836</v>
      </c>
      <c r="P51" s="20">
        <v>3.6206</v>
      </c>
      <c r="Q51" s="20">
        <f t="shared" si="19"/>
        <v>3.605</v>
      </c>
      <c r="R51" s="20">
        <f t="shared" si="20"/>
        <v>112.50615807928854</v>
      </c>
      <c r="S51" s="20">
        <v>0.25933600000000001</v>
      </c>
      <c r="T51" s="20">
        <f t="shared" si="21"/>
        <v>0.25069999999999998</v>
      </c>
      <c r="U51" s="20">
        <v>0.53107400000000005</v>
      </c>
      <c r="V51" s="20">
        <f t="shared" si="22"/>
        <v>0.52249999999999996</v>
      </c>
      <c r="W51" s="22">
        <f t="shared" si="23"/>
        <v>442.64054366037243</v>
      </c>
    </row>
    <row r="52" spans="1:23" x14ac:dyDescent="0.2">
      <c r="A52" s="1">
        <v>233</v>
      </c>
      <c r="B52" s="2">
        <v>45047</v>
      </c>
      <c r="C52" s="1">
        <v>20230959</v>
      </c>
      <c r="D52" s="1">
        <v>13</v>
      </c>
      <c r="E52" s="1" t="s">
        <v>25</v>
      </c>
      <c r="F52" s="1" t="s">
        <v>24</v>
      </c>
      <c r="G52" s="2">
        <f t="shared" si="24"/>
        <v>45460</v>
      </c>
      <c r="H52" s="1">
        <f t="shared" si="13"/>
        <v>413</v>
      </c>
      <c r="I52" s="1">
        <v>1060</v>
      </c>
      <c r="J52" s="12">
        <f t="shared" si="14"/>
        <v>2.566585956416465</v>
      </c>
      <c r="K52" s="20">
        <f t="shared" si="15"/>
        <v>104.50463956312657</v>
      </c>
      <c r="L52" s="20">
        <v>11.827</v>
      </c>
      <c r="M52" s="1">
        <f t="shared" si="16"/>
        <v>11.28</v>
      </c>
      <c r="N52" s="20">
        <f t="shared" si="17"/>
        <v>1.0641509433962264</v>
      </c>
      <c r="O52" s="20">
        <f t="shared" si="18"/>
        <v>98.795034996460942</v>
      </c>
      <c r="P52" s="20">
        <v>4.45641</v>
      </c>
      <c r="Q52" s="20">
        <f t="shared" si="19"/>
        <v>4.4370000000000003</v>
      </c>
      <c r="R52" s="20">
        <f t="shared" si="20"/>
        <v>138.47151827955707</v>
      </c>
      <c r="S52" s="20">
        <v>0.31317299999999998</v>
      </c>
      <c r="T52" s="20">
        <f t="shared" si="21"/>
        <v>0.3024</v>
      </c>
      <c r="U52" s="20">
        <v>0.43751600000000002</v>
      </c>
      <c r="V52" s="20">
        <f t="shared" si="22"/>
        <v>0.42680000000000001</v>
      </c>
      <c r="W52" s="22">
        <f t="shared" si="23"/>
        <v>440.5662278356055</v>
      </c>
    </row>
    <row r="53" spans="1:23" x14ac:dyDescent="0.2">
      <c r="A53" s="1" t="s">
        <v>115</v>
      </c>
      <c r="B53" s="2">
        <v>45103</v>
      </c>
      <c r="C53" s="1">
        <v>20233195</v>
      </c>
      <c r="D53" s="1">
        <v>160</v>
      </c>
      <c r="E53" s="1" t="s">
        <v>25</v>
      </c>
      <c r="F53" s="1" t="s">
        <v>24</v>
      </c>
      <c r="G53" s="2">
        <f t="shared" si="24"/>
        <v>45460</v>
      </c>
      <c r="H53" s="1">
        <f t="shared" si="13"/>
        <v>357</v>
      </c>
      <c r="I53" s="1">
        <v>840</v>
      </c>
      <c r="J53" s="12">
        <f t="shared" si="14"/>
        <v>2.3529411764705883</v>
      </c>
      <c r="K53" s="20">
        <f t="shared" si="15"/>
        <v>95.805585215474522</v>
      </c>
      <c r="L53" s="20">
        <v>9.6887399999999992</v>
      </c>
      <c r="M53" s="1">
        <f t="shared" si="16"/>
        <v>9.7899999999999991</v>
      </c>
      <c r="N53" s="20">
        <f t="shared" si="17"/>
        <v>1.1654761904761903</v>
      </c>
      <c r="O53" s="20">
        <f t="shared" si="18"/>
        <v>108.20200060919809</v>
      </c>
      <c r="P53" s="20">
        <v>4.0956299999999999</v>
      </c>
      <c r="Q53" s="20">
        <f t="shared" si="19"/>
        <v>4.0990000000000002</v>
      </c>
      <c r="R53" s="20">
        <f t="shared" si="20"/>
        <v>127.92309069819798</v>
      </c>
      <c r="S53" s="20">
        <v>0.28580800000000001</v>
      </c>
      <c r="T53" s="20">
        <f t="shared" si="21"/>
        <v>0.28770000000000001</v>
      </c>
      <c r="U53" s="20">
        <v>0.28697</v>
      </c>
      <c r="V53" s="20">
        <f t="shared" si="22"/>
        <v>0.28889999999999999</v>
      </c>
      <c r="W53" s="22">
        <f t="shared" si="23"/>
        <v>440.13267713206869</v>
      </c>
    </row>
    <row r="54" spans="1:23" x14ac:dyDescent="0.2">
      <c r="A54" s="1" t="s">
        <v>70</v>
      </c>
      <c r="B54" s="2">
        <v>44997</v>
      </c>
      <c r="C54" s="1">
        <v>20230173</v>
      </c>
      <c r="D54" s="1">
        <v>73</v>
      </c>
      <c r="E54" s="1" t="s">
        <v>25</v>
      </c>
      <c r="F54" s="1" t="s">
        <v>24</v>
      </c>
      <c r="G54" s="2">
        <f t="shared" si="24"/>
        <v>45460</v>
      </c>
      <c r="H54" s="1">
        <f t="shared" si="13"/>
        <v>463</v>
      </c>
      <c r="I54" s="1">
        <v>1045</v>
      </c>
      <c r="J54" s="12">
        <f t="shared" si="14"/>
        <v>2.2570194384449245</v>
      </c>
      <c r="K54" s="20">
        <f t="shared" si="15"/>
        <v>91.899903960740005</v>
      </c>
      <c r="L54" s="20">
        <v>12.7608</v>
      </c>
      <c r="M54" s="1">
        <f t="shared" si="16"/>
        <v>11.71</v>
      </c>
      <c r="N54" s="20">
        <f t="shared" si="17"/>
        <v>1.1205741626794259</v>
      </c>
      <c r="O54" s="20">
        <f t="shared" si="18"/>
        <v>104.03332751340994</v>
      </c>
      <c r="P54" s="20">
        <v>4.4645099999999998</v>
      </c>
      <c r="Q54" s="20">
        <f t="shared" si="19"/>
        <v>4.4260000000000002</v>
      </c>
      <c r="R54" s="20">
        <f t="shared" si="20"/>
        <v>138.12822625767853</v>
      </c>
      <c r="S54" s="20">
        <v>0.38312400000000002</v>
      </c>
      <c r="T54" s="20">
        <f t="shared" si="21"/>
        <v>0.3624</v>
      </c>
      <c r="U54" s="20">
        <v>0.583588</v>
      </c>
      <c r="V54" s="20">
        <f t="shared" si="22"/>
        <v>0.56289999999999996</v>
      </c>
      <c r="W54" s="22">
        <f t="shared" si="23"/>
        <v>438.09478524523843</v>
      </c>
    </row>
    <row r="55" spans="1:23" x14ac:dyDescent="0.2">
      <c r="A55" s="1" t="s">
        <v>104</v>
      </c>
      <c r="B55" s="2">
        <v>45126</v>
      </c>
      <c r="C55" s="1">
        <v>20235330</v>
      </c>
      <c r="D55" s="1">
        <v>142</v>
      </c>
      <c r="E55" s="1" t="s">
        <v>25</v>
      </c>
      <c r="F55" s="1" t="s">
        <v>24</v>
      </c>
      <c r="G55" s="2">
        <f t="shared" si="24"/>
        <v>45460</v>
      </c>
      <c r="H55" s="1">
        <f t="shared" si="13"/>
        <v>334</v>
      </c>
      <c r="I55" s="1">
        <v>902</v>
      </c>
      <c r="J55" s="12">
        <f t="shared" si="14"/>
        <v>2.7005988023952097</v>
      </c>
      <c r="K55" s="20">
        <f t="shared" si="15"/>
        <v>109.96129069566514</v>
      </c>
      <c r="L55" s="20">
        <v>10.957599999999999</v>
      </c>
      <c r="M55" s="1">
        <f t="shared" si="16"/>
        <v>11.35</v>
      </c>
      <c r="N55" s="20">
        <f t="shared" si="17"/>
        <v>1.2583148558758315</v>
      </c>
      <c r="O55" s="20">
        <f t="shared" si="18"/>
        <v>116.82107786896157</v>
      </c>
      <c r="P55" s="20">
        <v>2.8447900000000002</v>
      </c>
      <c r="Q55" s="20">
        <f t="shared" si="19"/>
        <v>2.859</v>
      </c>
      <c r="R55" s="20">
        <f t="shared" si="20"/>
        <v>89.224717322797758</v>
      </c>
      <c r="S55" s="20">
        <v>0.29786499999999999</v>
      </c>
      <c r="T55" s="20">
        <f t="shared" si="21"/>
        <v>0.30559999999999998</v>
      </c>
      <c r="U55" s="20">
        <v>0.30272100000000002</v>
      </c>
      <c r="V55" s="20">
        <f t="shared" si="22"/>
        <v>0.31040000000000001</v>
      </c>
      <c r="W55" s="22">
        <f t="shared" si="23"/>
        <v>432.828163756386</v>
      </c>
    </row>
    <row r="56" spans="1:23" x14ac:dyDescent="0.2">
      <c r="A56" s="1" t="s">
        <v>73</v>
      </c>
      <c r="B56" s="2">
        <v>45023</v>
      </c>
      <c r="C56" s="1">
        <v>20231590</v>
      </c>
      <c r="D56" s="1">
        <v>77</v>
      </c>
      <c r="E56" s="1" t="s">
        <v>25</v>
      </c>
      <c r="F56" s="1" t="s">
        <v>24</v>
      </c>
      <c r="G56" s="2">
        <f t="shared" si="24"/>
        <v>45460</v>
      </c>
      <c r="H56" s="1">
        <f t="shared" si="13"/>
        <v>437</v>
      </c>
      <c r="I56" s="1">
        <v>1035</v>
      </c>
      <c r="J56" s="12">
        <f t="shared" si="14"/>
        <v>2.3684210526315788</v>
      </c>
      <c r="K56" s="20">
        <f t="shared" si="15"/>
        <v>96.435885118207892</v>
      </c>
      <c r="L56" s="20">
        <v>11.067500000000001</v>
      </c>
      <c r="M56" s="1">
        <f t="shared" si="16"/>
        <v>10.27</v>
      </c>
      <c r="N56" s="20">
        <f t="shared" si="17"/>
        <v>0.9922705314009661</v>
      </c>
      <c r="O56" s="20">
        <f t="shared" si="18"/>
        <v>92.121707436399163</v>
      </c>
      <c r="P56" s="20">
        <v>4.8745599999999998</v>
      </c>
      <c r="Q56" s="20">
        <f t="shared" si="19"/>
        <v>4.8460000000000001</v>
      </c>
      <c r="R56" s="20">
        <f t="shared" si="20"/>
        <v>151.23573982031408</v>
      </c>
      <c r="S56" s="20">
        <v>0.43314999999999998</v>
      </c>
      <c r="T56" s="20">
        <f t="shared" si="21"/>
        <v>0.41749999999999998</v>
      </c>
      <c r="U56" s="20">
        <v>0.60143800000000003</v>
      </c>
      <c r="V56" s="20">
        <f t="shared" si="22"/>
        <v>0.58579999999999999</v>
      </c>
      <c r="W56" s="22">
        <f t="shared" si="23"/>
        <v>431.9150398113203</v>
      </c>
    </row>
    <row r="57" spans="1:23" x14ac:dyDescent="0.2">
      <c r="A57" s="1" t="s">
        <v>78</v>
      </c>
      <c r="B57" s="2">
        <v>45022</v>
      </c>
      <c r="C57" s="1">
        <v>20231570</v>
      </c>
      <c r="D57" s="1">
        <v>85</v>
      </c>
      <c r="E57" s="1" t="s">
        <v>25</v>
      </c>
      <c r="F57" s="1" t="s">
        <v>24</v>
      </c>
      <c r="G57" s="2">
        <f t="shared" si="24"/>
        <v>45460</v>
      </c>
      <c r="H57" s="1">
        <f t="shared" si="13"/>
        <v>438</v>
      </c>
      <c r="I57" s="1">
        <v>1135</v>
      </c>
      <c r="J57" s="12">
        <f t="shared" si="14"/>
        <v>2.5913242009132422</v>
      </c>
      <c r="K57" s="20">
        <f t="shared" si="15"/>
        <v>105.51191590939388</v>
      </c>
      <c r="L57" s="20">
        <v>12.848100000000001</v>
      </c>
      <c r="M57" s="1">
        <f t="shared" si="16"/>
        <v>12.04</v>
      </c>
      <c r="N57" s="20">
        <f t="shared" si="17"/>
        <v>1.0607929515418502</v>
      </c>
      <c r="O57" s="20">
        <f t="shared" si="18"/>
        <v>98.483281363360604</v>
      </c>
      <c r="P57" s="20">
        <v>4.0752699999999997</v>
      </c>
      <c r="Q57" s="20">
        <f t="shared" si="19"/>
        <v>4.0460000000000003</v>
      </c>
      <c r="R57" s="20">
        <f t="shared" si="20"/>
        <v>126.26904732005588</v>
      </c>
      <c r="S57" s="20">
        <v>0.32749</v>
      </c>
      <c r="T57" s="20">
        <f t="shared" si="21"/>
        <v>0.31159999999999999</v>
      </c>
      <c r="U57" s="20">
        <v>0.60156799999999999</v>
      </c>
      <c r="V57" s="20">
        <f t="shared" si="22"/>
        <v>0.5857</v>
      </c>
      <c r="W57" s="22">
        <f t="shared" si="23"/>
        <v>428.74752595617099</v>
      </c>
    </row>
    <row r="58" spans="1:23" x14ac:dyDescent="0.2">
      <c r="A58" s="1">
        <v>413</v>
      </c>
      <c r="B58" s="2">
        <v>45017</v>
      </c>
      <c r="C58" s="1">
        <v>20231480</v>
      </c>
      <c r="D58" s="1">
        <v>146</v>
      </c>
      <c r="E58" s="1" t="s">
        <v>25</v>
      </c>
      <c r="F58" s="1" t="s">
        <v>24</v>
      </c>
      <c r="G58" s="2">
        <f t="shared" si="24"/>
        <v>45460</v>
      </c>
      <c r="H58" s="1">
        <f t="shared" si="13"/>
        <v>443</v>
      </c>
      <c r="I58" s="1">
        <v>1210</v>
      </c>
      <c r="J58" s="12">
        <f t="shared" si="14"/>
        <v>2.7313769751693004</v>
      </c>
      <c r="K58" s="20">
        <f t="shared" si="15"/>
        <v>111.21449705882117</v>
      </c>
      <c r="L58" s="20">
        <v>12.9834</v>
      </c>
      <c r="M58" s="1">
        <f t="shared" si="16"/>
        <v>12.13</v>
      </c>
      <c r="N58" s="20">
        <f t="shared" si="17"/>
        <v>1.0024793388429754</v>
      </c>
      <c r="O58" s="20">
        <f t="shared" si="18"/>
        <v>93.069486033753563</v>
      </c>
      <c r="P58" s="20">
        <v>4.2274200000000004</v>
      </c>
      <c r="Q58" s="20">
        <f t="shared" si="19"/>
        <v>4.1959999999999997</v>
      </c>
      <c r="R58" s="20">
        <f t="shared" si="20"/>
        <v>130.95030216385427</v>
      </c>
      <c r="S58" s="20">
        <v>0.35898099999999999</v>
      </c>
      <c r="T58" s="20">
        <f t="shared" si="21"/>
        <v>0.34210000000000002</v>
      </c>
      <c r="U58" s="20">
        <v>0.42478199999999999</v>
      </c>
      <c r="V58" s="20">
        <f t="shared" si="22"/>
        <v>0.40789999999999998</v>
      </c>
      <c r="W58" s="22">
        <f t="shared" si="23"/>
        <v>428.30377129018257</v>
      </c>
    </row>
    <row r="59" spans="1:23" x14ac:dyDescent="0.2">
      <c r="A59" s="1">
        <v>2314</v>
      </c>
      <c r="B59" s="2">
        <v>45099</v>
      </c>
      <c r="C59" s="1">
        <v>20231906</v>
      </c>
      <c r="D59" s="1">
        <v>140</v>
      </c>
      <c r="E59" s="1" t="s">
        <v>25</v>
      </c>
      <c r="F59" s="1" t="s">
        <v>24</v>
      </c>
      <c r="G59" s="2">
        <f t="shared" si="24"/>
        <v>45460</v>
      </c>
      <c r="H59" s="1">
        <f t="shared" si="13"/>
        <v>361</v>
      </c>
      <c r="I59" s="1">
        <v>986</v>
      </c>
      <c r="J59" s="12">
        <f t="shared" si="14"/>
        <v>2.7313019390581719</v>
      </c>
      <c r="K59" s="20">
        <f t="shared" si="15"/>
        <v>111.2114417854421</v>
      </c>
      <c r="L59" s="20">
        <v>10.729100000000001</v>
      </c>
      <c r="M59" s="1">
        <f t="shared" si="16"/>
        <v>10.78</v>
      </c>
      <c r="N59" s="20">
        <f t="shared" si="17"/>
        <v>1.0933062880324542</v>
      </c>
      <c r="O59" s="20">
        <f t="shared" si="18"/>
        <v>101.50179695682459</v>
      </c>
      <c r="P59" s="20">
        <v>3.6180599999999998</v>
      </c>
      <c r="Q59" s="20">
        <f t="shared" si="19"/>
        <v>3.62</v>
      </c>
      <c r="R59" s="20">
        <f t="shared" si="20"/>
        <v>112.97428356366839</v>
      </c>
      <c r="S59" s="20">
        <v>0.27861200000000003</v>
      </c>
      <c r="T59" s="20">
        <f t="shared" si="21"/>
        <v>0.27960000000000002</v>
      </c>
      <c r="U59" s="20">
        <v>0.52824700000000002</v>
      </c>
      <c r="V59" s="20">
        <f t="shared" si="22"/>
        <v>0.5292</v>
      </c>
      <c r="W59" s="22">
        <f t="shared" si="23"/>
        <v>427.18931926275968</v>
      </c>
    </row>
    <row r="60" spans="1:23" x14ac:dyDescent="0.2">
      <c r="A60" s="1">
        <v>3074</v>
      </c>
      <c r="B60" s="2">
        <v>45114</v>
      </c>
      <c r="C60" s="1">
        <v>20234952</v>
      </c>
      <c r="D60" s="1">
        <v>10</v>
      </c>
      <c r="E60" s="1" t="s">
        <v>25</v>
      </c>
      <c r="F60" s="1" t="s">
        <v>24</v>
      </c>
      <c r="G60" s="2">
        <f t="shared" si="24"/>
        <v>45460</v>
      </c>
      <c r="H60" s="1">
        <f t="shared" si="13"/>
        <v>346</v>
      </c>
      <c r="I60" s="1">
        <v>816</v>
      </c>
      <c r="J60" s="12">
        <f t="shared" si="14"/>
        <v>2.3583815028901736</v>
      </c>
      <c r="K60" s="20">
        <f t="shared" si="15"/>
        <v>96.027101019440948</v>
      </c>
      <c r="L60" s="20">
        <v>9.5268499999999996</v>
      </c>
      <c r="M60" s="1">
        <f t="shared" si="16"/>
        <v>9.76</v>
      </c>
      <c r="N60" s="20">
        <f t="shared" si="17"/>
        <v>1.196078431372549</v>
      </c>
      <c r="O60" s="20">
        <f t="shared" si="18"/>
        <v>111.04309141411426</v>
      </c>
      <c r="P60" s="20">
        <v>3.4608699999999999</v>
      </c>
      <c r="Q60" s="20">
        <f t="shared" si="19"/>
        <v>3.4689999999999999</v>
      </c>
      <c r="R60" s="20">
        <f t="shared" si="20"/>
        <v>108.26182035424465</v>
      </c>
      <c r="S60" s="20">
        <v>0.37755899999999998</v>
      </c>
      <c r="T60" s="20">
        <f t="shared" si="21"/>
        <v>0.38219999999999998</v>
      </c>
      <c r="U60" s="20">
        <v>0.44186500000000001</v>
      </c>
      <c r="V60" s="20">
        <f t="shared" si="22"/>
        <v>0.44650000000000001</v>
      </c>
      <c r="W60" s="22">
        <f t="shared" si="23"/>
        <v>426.3751042019141</v>
      </c>
    </row>
    <row r="61" spans="1:23" x14ac:dyDescent="0.2">
      <c r="A61" s="1" t="s">
        <v>113</v>
      </c>
      <c r="B61" s="2">
        <v>45048</v>
      </c>
      <c r="C61" s="1">
        <v>20231230</v>
      </c>
      <c r="D61" s="1">
        <v>158</v>
      </c>
      <c r="E61" s="1" t="s">
        <v>25</v>
      </c>
      <c r="F61" s="1" t="s">
        <v>24</v>
      </c>
      <c r="G61" s="2">
        <f t="shared" si="24"/>
        <v>45460</v>
      </c>
      <c r="H61" s="1">
        <f t="shared" si="13"/>
        <v>412</v>
      </c>
      <c r="I61" s="1">
        <v>980</v>
      </c>
      <c r="J61" s="12">
        <f t="shared" si="14"/>
        <v>2.378640776699029</v>
      </c>
      <c r="K61" s="20">
        <f t="shared" si="15"/>
        <v>96.852005442342559</v>
      </c>
      <c r="L61" s="20">
        <v>11.477499999999999</v>
      </c>
      <c r="M61" s="1">
        <f t="shared" si="16"/>
        <v>10.94</v>
      </c>
      <c r="N61" s="20">
        <f t="shared" si="17"/>
        <v>1.116326530612245</v>
      </c>
      <c r="O61" s="20">
        <f t="shared" si="18"/>
        <v>103.63898030041972</v>
      </c>
      <c r="P61" s="20">
        <v>3.9050600000000002</v>
      </c>
      <c r="Q61" s="20">
        <f t="shared" si="19"/>
        <v>3.8860000000000001</v>
      </c>
      <c r="R61" s="20">
        <f t="shared" si="20"/>
        <v>121.27570882000424</v>
      </c>
      <c r="S61" s="20">
        <v>0.196932</v>
      </c>
      <c r="T61" s="20">
        <f t="shared" si="21"/>
        <v>0.18640000000000001</v>
      </c>
      <c r="U61" s="20">
        <v>0.41087000000000001</v>
      </c>
      <c r="V61" s="20">
        <f t="shared" si="22"/>
        <v>0.40029999999999999</v>
      </c>
      <c r="W61" s="22">
        <f t="shared" si="23"/>
        <v>425.40567486318622</v>
      </c>
    </row>
    <row r="62" spans="1:23" x14ac:dyDescent="0.2">
      <c r="A62" s="1">
        <v>2061</v>
      </c>
      <c r="B62" s="2">
        <v>44990</v>
      </c>
      <c r="C62" s="1">
        <v>20231147</v>
      </c>
      <c r="D62" s="1">
        <v>123</v>
      </c>
      <c r="E62" s="1" t="s">
        <v>25</v>
      </c>
      <c r="F62" s="1" t="s">
        <v>24</v>
      </c>
      <c r="G62" s="2">
        <f t="shared" si="24"/>
        <v>45460</v>
      </c>
      <c r="H62" s="1">
        <f t="shared" si="13"/>
        <v>470</v>
      </c>
      <c r="I62" s="1">
        <v>1220</v>
      </c>
      <c r="J62" s="12">
        <f t="shared" si="14"/>
        <v>2.5957446808510638</v>
      </c>
      <c r="K62" s="20">
        <f t="shared" si="15"/>
        <v>105.6919062430288</v>
      </c>
      <c r="L62" s="20">
        <v>13.619400000000001</v>
      </c>
      <c r="M62" s="1">
        <f t="shared" si="16"/>
        <v>12.5</v>
      </c>
      <c r="N62" s="20">
        <f t="shared" si="17"/>
        <v>1.0245901639344261</v>
      </c>
      <c r="O62" s="20">
        <f t="shared" si="18"/>
        <v>95.122239688924793</v>
      </c>
      <c r="P62" s="20">
        <v>4.1409799999999999</v>
      </c>
      <c r="Q62" s="20">
        <f t="shared" si="19"/>
        <v>4.101</v>
      </c>
      <c r="R62" s="20">
        <f t="shared" si="20"/>
        <v>127.98550742944863</v>
      </c>
      <c r="S62" s="20">
        <v>0.419655</v>
      </c>
      <c r="T62" s="20">
        <f t="shared" si="21"/>
        <v>0.3977</v>
      </c>
      <c r="U62" s="20">
        <v>0.52759500000000004</v>
      </c>
      <c r="V62" s="20">
        <f t="shared" si="22"/>
        <v>0.50560000000000005</v>
      </c>
      <c r="W62" s="22">
        <f t="shared" si="23"/>
        <v>423.92189305032696</v>
      </c>
    </row>
    <row r="63" spans="1:23" x14ac:dyDescent="0.2">
      <c r="A63" s="1">
        <v>141</v>
      </c>
      <c r="B63" s="2">
        <v>45002</v>
      </c>
      <c r="C63" s="1">
        <v>20230179</v>
      </c>
      <c r="D63" s="1">
        <v>110</v>
      </c>
      <c r="E63" s="1" t="s">
        <v>25</v>
      </c>
      <c r="F63" s="1" t="s">
        <v>24</v>
      </c>
      <c r="G63" s="2">
        <f t="shared" si="24"/>
        <v>45460</v>
      </c>
      <c r="H63" s="1">
        <f t="shared" si="13"/>
        <v>458</v>
      </c>
      <c r="I63" s="1">
        <v>1225</v>
      </c>
      <c r="J63" s="12">
        <f t="shared" si="14"/>
        <v>2.6746724890829694</v>
      </c>
      <c r="K63" s="20">
        <f t="shared" si="15"/>
        <v>108.9056393074376</v>
      </c>
      <c r="L63" s="20">
        <v>13.3744</v>
      </c>
      <c r="M63" s="1">
        <f t="shared" si="16"/>
        <v>12.37</v>
      </c>
      <c r="N63" s="20">
        <f t="shared" si="17"/>
        <v>1.0097959183673468</v>
      </c>
      <c r="O63" s="20">
        <f t="shared" si="18"/>
        <v>93.748752198624629</v>
      </c>
      <c r="P63" s="20">
        <v>4.1209800000000003</v>
      </c>
      <c r="Q63" s="20">
        <f t="shared" si="19"/>
        <v>4.085</v>
      </c>
      <c r="R63" s="20">
        <f t="shared" si="20"/>
        <v>127.48617357944347</v>
      </c>
      <c r="S63" s="20">
        <v>0.20269000000000001</v>
      </c>
      <c r="T63" s="20">
        <f t="shared" si="21"/>
        <v>0.18290000000000001</v>
      </c>
      <c r="U63" s="20">
        <v>0.44237100000000001</v>
      </c>
      <c r="V63" s="20">
        <f t="shared" si="22"/>
        <v>0.42259999999999998</v>
      </c>
      <c r="W63" s="22">
        <f t="shared" si="23"/>
        <v>423.8893172841303</v>
      </c>
    </row>
    <row r="64" spans="1:23" x14ac:dyDescent="0.2">
      <c r="A64" s="1" t="s">
        <v>54</v>
      </c>
      <c r="B64" s="2">
        <v>45079</v>
      </c>
      <c r="C64" s="1">
        <v>20231960</v>
      </c>
      <c r="D64" s="1">
        <v>40</v>
      </c>
      <c r="E64" s="1" t="s">
        <v>25</v>
      </c>
      <c r="F64" s="1" t="s">
        <v>24</v>
      </c>
      <c r="G64" s="2">
        <f t="shared" si="24"/>
        <v>45460</v>
      </c>
      <c r="H64" s="1">
        <f t="shared" si="13"/>
        <v>381</v>
      </c>
      <c r="I64" s="1">
        <v>990</v>
      </c>
      <c r="J64" s="12">
        <f t="shared" si="14"/>
        <v>2.5984251968503935</v>
      </c>
      <c r="K64" s="20">
        <f t="shared" si="15"/>
        <v>105.80104981472678</v>
      </c>
      <c r="L64" s="20">
        <v>12.119899999999999</v>
      </c>
      <c r="M64" s="1">
        <f t="shared" si="16"/>
        <v>11.93</v>
      </c>
      <c r="N64" s="20">
        <f t="shared" si="17"/>
        <v>1.2050505050505051</v>
      </c>
      <c r="O64" s="20">
        <f t="shared" si="18"/>
        <v>111.87605250718586</v>
      </c>
      <c r="P64" s="20">
        <v>3.02887</v>
      </c>
      <c r="Q64" s="20">
        <f t="shared" si="19"/>
        <v>3.0219999999999998</v>
      </c>
      <c r="R64" s="20">
        <f t="shared" si="20"/>
        <v>94.311680919725376</v>
      </c>
      <c r="S64" s="20">
        <v>0.23718400000000001</v>
      </c>
      <c r="T64" s="20">
        <f t="shared" si="21"/>
        <v>0.23350000000000001</v>
      </c>
      <c r="U64" s="20">
        <v>0.39204600000000001</v>
      </c>
      <c r="V64" s="20">
        <f t="shared" si="22"/>
        <v>0.38829999999999998</v>
      </c>
      <c r="W64" s="22">
        <f t="shared" si="23"/>
        <v>423.86483574882391</v>
      </c>
    </row>
    <row r="65" spans="1:23" x14ac:dyDescent="0.2">
      <c r="A65" s="1">
        <v>723</v>
      </c>
      <c r="B65" s="2">
        <v>45115</v>
      </c>
      <c r="C65" s="1">
        <v>20231495</v>
      </c>
      <c r="D65" s="1">
        <v>67</v>
      </c>
      <c r="E65" s="1" t="s">
        <v>25</v>
      </c>
      <c r="F65" s="1" t="s">
        <v>24</v>
      </c>
      <c r="G65" s="2">
        <f t="shared" si="24"/>
        <v>45460</v>
      </c>
      <c r="H65" s="1">
        <f t="shared" si="13"/>
        <v>345</v>
      </c>
      <c r="I65" s="1">
        <v>810</v>
      </c>
      <c r="J65" s="12">
        <f t="shared" si="14"/>
        <v>2.347826086956522</v>
      </c>
      <c r="K65" s="20">
        <f t="shared" si="15"/>
        <v>95.597312204136543</v>
      </c>
      <c r="L65" s="20">
        <v>9.3742699999999992</v>
      </c>
      <c r="M65" s="1">
        <f t="shared" si="16"/>
        <v>9.6199999999999992</v>
      </c>
      <c r="N65" s="20">
        <f t="shared" si="17"/>
        <v>1.1876543209876542</v>
      </c>
      <c r="O65" s="20">
        <f t="shared" si="18"/>
        <v>110.26100285284907</v>
      </c>
      <c r="P65" s="20">
        <v>3.4067500000000002</v>
      </c>
      <c r="Q65" s="20">
        <f t="shared" si="19"/>
        <v>3.4159999999999999</v>
      </c>
      <c r="R65" s="20">
        <f t="shared" si="20"/>
        <v>106.60777697610253</v>
      </c>
      <c r="S65" s="20">
        <v>0.21227199999999999</v>
      </c>
      <c r="T65" s="20">
        <f t="shared" si="21"/>
        <v>0.2172</v>
      </c>
      <c r="U65" s="20">
        <v>0.23002300000000001</v>
      </c>
      <c r="V65" s="20">
        <f t="shared" si="22"/>
        <v>0.2349</v>
      </c>
      <c r="W65" s="22">
        <f t="shared" si="23"/>
        <v>422.72709488593722</v>
      </c>
    </row>
    <row r="66" spans="1:23" x14ac:dyDescent="0.2">
      <c r="A66" s="1">
        <v>100</v>
      </c>
      <c r="B66" s="2">
        <v>45086</v>
      </c>
      <c r="C66" s="1">
        <v>20231055</v>
      </c>
      <c r="D66" s="1">
        <v>69</v>
      </c>
      <c r="E66" s="1" t="s">
        <v>25</v>
      </c>
      <c r="F66" s="1" t="s">
        <v>24</v>
      </c>
      <c r="G66" s="2">
        <f t="shared" si="24"/>
        <v>45460</v>
      </c>
      <c r="H66" s="1">
        <f t="shared" si="13"/>
        <v>374</v>
      </c>
      <c r="I66" s="1">
        <v>1025</v>
      </c>
      <c r="J66" s="12">
        <f t="shared" si="14"/>
        <v>2.7406417112299466</v>
      </c>
      <c r="K66" s="20">
        <f t="shared" si="15"/>
        <v>111.59173277938794</v>
      </c>
      <c r="L66" s="20">
        <v>11.0169</v>
      </c>
      <c r="M66" s="1">
        <f t="shared" si="16"/>
        <v>10.91</v>
      </c>
      <c r="N66" s="20">
        <f t="shared" si="17"/>
        <v>1.0643902439024391</v>
      </c>
      <c r="O66" s="20">
        <f t="shared" si="18"/>
        <v>98.817251489367948</v>
      </c>
      <c r="P66" s="20">
        <v>3.5966800000000001</v>
      </c>
      <c r="Q66" s="20">
        <f t="shared" si="19"/>
        <v>3.593</v>
      </c>
      <c r="R66" s="20">
        <f t="shared" si="20"/>
        <v>112.13165769178468</v>
      </c>
      <c r="S66" s="20">
        <v>0.30484</v>
      </c>
      <c r="T66" s="20">
        <f t="shared" si="21"/>
        <v>0.30270000000000002</v>
      </c>
      <c r="U66" s="20">
        <v>0.38922099999999998</v>
      </c>
      <c r="V66" s="20">
        <f t="shared" si="22"/>
        <v>0.3871</v>
      </c>
      <c r="W66" s="22">
        <f t="shared" si="23"/>
        <v>421.35789344990849</v>
      </c>
    </row>
    <row r="67" spans="1:23" x14ac:dyDescent="0.2">
      <c r="A67" s="1" t="s">
        <v>53</v>
      </c>
      <c r="B67" s="2">
        <v>45134</v>
      </c>
      <c r="C67" s="1">
        <v>20232329</v>
      </c>
      <c r="D67" s="1">
        <v>39</v>
      </c>
      <c r="E67" s="1" t="s">
        <v>25</v>
      </c>
      <c r="F67" s="1" t="s">
        <v>24</v>
      </c>
      <c r="G67" s="2">
        <f t="shared" si="24"/>
        <v>45460</v>
      </c>
      <c r="H67" s="1">
        <f t="shared" si="13"/>
        <v>326</v>
      </c>
      <c r="I67" s="1">
        <v>956</v>
      </c>
      <c r="J67" s="12">
        <f t="shared" si="14"/>
        <v>2.9325153374233128</v>
      </c>
      <c r="K67" s="20">
        <f t="shared" si="15"/>
        <v>119.40432292345797</v>
      </c>
      <c r="L67" s="20">
        <v>8.7890499999999996</v>
      </c>
      <c r="M67" s="1">
        <f t="shared" si="16"/>
        <v>9.2899999999999991</v>
      </c>
      <c r="N67" s="20">
        <f t="shared" si="17"/>
        <v>0.97175732217573207</v>
      </c>
      <c r="O67" s="20">
        <f t="shared" si="18"/>
        <v>90.217275329400479</v>
      </c>
      <c r="P67" s="20">
        <v>3.8742999999999999</v>
      </c>
      <c r="Q67" s="20">
        <f t="shared" si="19"/>
        <v>3.8919999999999999</v>
      </c>
      <c r="R67" s="20">
        <f t="shared" si="20"/>
        <v>121.46295901375616</v>
      </c>
      <c r="S67" s="20">
        <v>0.154367</v>
      </c>
      <c r="T67" s="20">
        <f t="shared" si="21"/>
        <v>0.16420000000000001</v>
      </c>
      <c r="U67" s="20">
        <v>0.25212899999999999</v>
      </c>
      <c r="V67" s="20">
        <f t="shared" si="22"/>
        <v>0.26200000000000001</v>
      </c>
      <c r="W67" s="22">
        <f t="shared" si="23"/>
        <v>421.30183259601512</v>
      </c>
    </row>
    <row r="68" spans="1:23" x14ac:dyDescent="0.2">
      <c r="A68" s="1" t="s">
        <v>108</v>
      </c>
      <c r="B68" s="2">
        <v>45123</v>
      </c>
      <c r="C68" s="1">
        <v>20233353</v>
      </c>
      <c r="D68" s="1">
        <v>150</v>
      </c>
      <c r="E68" s="1" t="s">
        <v>25</v>
      </c>
      <c r="F68" s="1" t="s">
        <v>24</v>
      </c>
      <c r="G68" s="2">
        <f t="shared" si="24"/>
        <v>45460</v>
      </c>
      <c r="H68" s="1">
        <f t="shared" si="13"/>
        <v>337</v>
      </c>
      <c r="I68" s="1">
        <v>890</v>
      </c>
      <c r="J68" s="12">
        <f t="shared" si="14"/>
        <v>2.6409495548961424</v>
      </c>
      <c r="K68" s="20">
        <f t="shared" si="15"/>
        <v>107.53252999333304</v>
      </c>
      <c r="L68" s="20">
        <v>10.1877</v>
      </c>
      <c r="M68" s="1">
        <f t="shared" si="16"/>
        <v>10.54</v>
      </c>
      <c r="N68" s="20">
        <f t="shared" si="17"/>
        <v>1.1842696629213481</v>
      </c>
      <c r="O68" s="20">
        <f t="shared" si="18"/>
        <v>109.94677354714119</v>
      </c>
      <c r="P68" s="20">
        <v>2.95465</v>
      </c>
      <c r="Q68" s="20">
        <f t="shared" si="19"/>
        <v>2.9670000000000001</v>
      </c>
      <c r="R68" s="20">
        <f t="shared" si="20"/>
        <v>92.59522081033262</v>
      </c>
      <c r="S68" s="20">
        <v>0.28528399999999998</v>
      </c>
      <c r="T68" s="20">
        <f t="shared" si="21"/>
        <v>0.29220000000000002</v>
      </c>
      <c r="U68" s="20">
        <v>0.37235200000000002</v>
      </c>
      <c r="V68" s="20">
        <f t="shared" si="22"/>
        <v>0.37930000000000003</v>
      </c>
      <c r="W68" s="22">
        <f t="shared" si="23"/>
        <v>420.0212978979481</v>
      </c>
    </row>
    <row r="69" spans="1:23" x14ac:dyDescent="0.2">
      <c r="A69" s="1">
        <v>384</v>
      </c>
      <c r="B69" s="2">
        <v>45162</v>
      </c>
      <c r="C69" s="1">
        <v>20235350</v>
      </c>
      <c r="D69" s="1">
        <v>50</v>
      </c>
      <c r="E69" s="1" t="s">
        <v>25</v>
      </c>
      <c r="F69" s="1" t="s">
        <v>24</v>
      </c>
      <c r="G69" s="2">
        <f t="shared" si="24"/>
        <v>45460</v>
      </c>
      <c r="H69" s="1">
        <f t="shared" si="13"/>
        <v>298</v>
      </c>
      <c r="I69" s="1">
        <v>750</v>
      </c>
      <c r="J69" s="12">
        <f t="shared" si="14"/>
        <v>2.5167785234899327</v>
      </c>
      <c r="K69" s="20">
        <f t="shared" si="15"/>
        <v>102.47661170279363</v>
      </c>
      <c r="L69" s="20">
        <v>8.5413200000000007</v>
      </c>
      <c r="M69" s="1">
        <f t="shared" si="16"/>
        <v>9.44</v>
      </c>
      <c r="N69" s="20">
        <f t="shared" si="17"/>
        <v>1.2586666666666666</v>
      </c>
      <c r="O69" s="20">
        <f t="shared" si="18"/>
        <v>116.85373973860362</v>
      </c>
      <c r="P69" s="20">
        <v>2.6018699999999999</v>
      </c>
      <c r="Q69" s="20">
        <f t="shared" si="19"/>
        <v>2.6339999999999999</v>
      </c>
      <c r="R69" s="20">
        <f t="shared" si="20"/>
        <v>82.202835057100145</v>
      </c>
      <c r="S69" s="20">
        <v>0.27059499999999997</v>
      </c>
      <c r="T69" s="20">
        <f t="shared" si="21"/>
        <v>0.28820000000000001</v>
      </c>
      <c r="U69" s="20">
        <v>0.247722</v>
      </c>
      <c r="V69" s="20">
        <f t="shared" si="22"/>
        <v>0.26540000000000002</v>
      </c>
      <c r="W69" s="22">
        <f t="shared" si="23"/>
        <v>418.38692623710108</v>
      </c>
    </row>
    <row r="70" spans="1:23" x14ac:dyDescent="0.2">
      <c r="A70" s="1" t="s">
        <v>102</v>
      </c>
      <c r="B70" s="2">
        <v>45062</v>
      </c>
      <c r="C70" s="1">
        <v>20234741</v>
      </c>
      <c r="D70" s="1">
        <v>133</v>
      </c>
      <c r="E70" s="1" t="s">
        <v>25</v>
      </c>
      <c r="F70" s="1" t="s">
        <v>24</v>
      </c>
      <c r="G70" s="2">
        <f t="shared" si="24"/>
        <v>45460</v>
      </c>
      <c r="H70" s="1">
        <f t="shared" si="13"/>
        <v>398</v>
      </c>
      <c r="I70" s="1">
        <v>1015</v>
      </c>
      <c r="J70" s="12">
        <f t="shared" si="14"/>
        <v>2.550251256281407</v>
      </c>
      <c r="K70" s="20">
        <f t="shared" si="15"/>
        <v>103.8395334731792</v>
      </c>
      <c r="L70" s="20">
        <v>11.520799999999999</v>
      </c>
      <c r="M70" s="1">
        <f t="shared" si="16"/>
        <v>11.14</v>
      </c>
      <c r="N70" s="20">
        <f t="shared" si="17"/>
        <v>1.0975369458128079</v>
      </c>
      <c r="O70" s="20">
        <f t="shared" si="18"/>
        <v>101.89456828880704</v>
      </c>
      <c r="P70" s="20">
        <v>3.4224800000000002</v>
      </c>
      <c r="Q70" s="20">
        <f t="shared" si="19"/>
        <v>3.4089999999999998</v>
      </c>
      <c r="R70" s="20">
        <f t="shared" si="20"/>
        <v>106.38931841672527</v>
      </c>
      <c r="S70" s="20">
        <v>0.26370700000000002</v>
      </c>
      <c r="T70" s="20">
        <f t="shared" si="21"/>
        <v>0.25619999999999998</v>
      </c>
      <c r="U70" s="20">
        <v>0.46198</v>
      </c>
      <c r="V70" s="20">
        <f t="shared" si="22"/>
        <v>0.45440000000000003</v>
      </c>
      <c r="W70" s="22">
        <f t="shared" si="23"/>
        <v>414.01798846751853</v>
      </c>
    </row>
    <row r="71" spans="1:23" x14ac:dyDescent="0.2">
      <c r="A71" s="1">
        <v>156</v>
      </c>
      <c r="B71" s="2">
        <v>45092</v>
      </c>
      <c r="C71" s="1">
        <v>20231694</v>
      </c>
      <c r="D71" s="1">
        <v>117</v>
      </c>
      <c r="E71" s="1" t="s">
        <v>25</v>
      </c>
      <c r="F71" s="1" t="s">
        <v>24</v>
      </c>
      <c r="G71" s="2">
        <f t="shared" si="24"/>
        <v>45460</v>
      </c>
      <c r="H71" s="1">
        <f t="shared" si="13"/>
        <v>368</v>
      </c>
      <c r="I71" s="1">
        <v>978</v>
      </c>
      <c r="J71" s="12">
        <f t="shared" si="14"/>
        <v>2.6576086956521738</v>
      </c>
      <c r="K71" s="20">
        <f t="shared" si="15"/>
        <v>108.21084645329341</v>
      </c>
      <c r="L71" s="20">
        <v>11.092000000000001</v>
      </c>
      <c r="M71" s="1">
        <f t="shared" si="16"/>
        <v>11.06</v>
      </c>
      <c r="N71" s="20">
        <f t="shared" si="17"/>
        <v>1.130879345603272</v>
      </c>
      <c r="O71" s="20">
        <f t="shared" si="18"/>
        <v>104.99005354360737</v>
      </c>
      <c r="P71" s="20">
        <v>3.06976</v>
      </c>
      <c r="Q71" s="20">
        <f t="shared" si="19"/>
        <v>3.0680000000000001</v>
      </c>
      <c r="R71" s="20">
        <f t="shared" si="20"/>
        <v>95.747265738490228</v>
      </c>
      <c r="S71" s="20">
        <v>0.132214</v>
      </c>
      <c r="T71" s="20">
        <f t="shared" si="21"/>
        <v>0.13150000000000001</v>
      </c>
      <c r="U71" s="20">
        <v>0.30149700000000001</v>
      </c>
      <c r="V71" s="20">
        <f t="shared" si="22"/>
        <v>0.30080000000000001</v>
      </c>
      <c r="W71" s="22">
        <f t="shared" si="23"/>
        <v>413.93821927899842</v>
      </c>
    </row>
    <row r="72" spans="1:23" x14ac:dyDescent="0.2">
      <c r="A72" s="1">
        <v>397</v>
      </c>
      <c r="B72" s="2">
        <v>45033</v>
      </c>
      <c r="C72" s="1">
        <v>20231967</v>
      </c>
      <c r="D72" s="1">
        <v>152</v>
      </c>
      <c r="E72" s="1" t="s">
        <v>25</v>
      </c>
      <c r="F72" s="1" t="s">
        <v>24</v>
      </c>
      <c r="G72" s="2">
        <f t="shared" si="24"/>
        <v>45460</v>
      </c>
      <c r="H72" s="1">
        <f t="shared" ref="H72:H103" si="25">G72-B72</f>
        <v>427</v>
      </c>
      <c r="I72" s="1">
        <v>922</v>
      </c>
      <c r="J72" s="12">
        <f t="shared" ref="J72:J103" si="26">I72/H72</f>
        <v>2.1592505854800939</v>
      </c>
      <c r="K72" s="20">
        <f t="shared" ref="K72:K103" si="27">J72/J$145*100</f>
        <v>87.919013036729964</v>
      </c>
      <c r="L72" s="20">
        <v>9.6690900000000006</v>
      </c>
      <c r="M72" s="1">
        <f t="shared" ref="M72:M103" si="28">ROUND(L72+4.42*(LN(365)-LN(H72)),2)</f>
        <v>8.98</v>
      </c>
      <c r="N72" s="20">
        <f t="shared" ref="N72:N103" si="29">M72/I72*100</f>
        <v>0.97396963123644253</v>
      </c>
      <c r="O72" s="20">
        <f t="shared" ref="O72:O103" si="30">N72/N$145*100</f>
        <v>90.422664567113628</v>
      </c>
      <c r="P72" s="20">
        <v>4.6526500000000004</v>
      </c>
      <c r="Q72" s="20">
        <f t="shared" ref="Q72:Q103" si="31">ROUND(P72+0.16*(LN(365)-LN(H72)),3)</f>
        <v>4.6280000000000001</v>
      </c>
      <c r="R72" s="20">
        <f t="shared" ref="R72:R103" si="32">Q72/Q$145*100</f>
        <v>144.43231611399372</v>
      </c>
      <c r="S72" s="20">
        <v>0.176013</v>
      </c>
      <c r="T72" s="20">
        <f t="shared" ref="T72:T103" si="33">ROUND(S72+0.087*(LN(365)-LN(H72)),4)</f>
        <v>0.16239999999999999</v>
      </c>
      <c r="U72" s="20">
        <v>0.30029600000000001</v>
      </c>
      <c r="V72" s="20">
        <f t="shared" ref="V72:V103" si="34">ROUND(U72+0.087*(LN(365)-LN(H72)),4)</f>
        <v>0.28660000000000002</v>
      </c>
      <c r="W72" s="22">
        <f t="shared" ref="W72:W103" si="35">SUM((2*O72),K72,R72)</f>
        <v>413.1966582849509</v>
      </c>
    </row>
    <row r="73" spans="1:23" x14ac:dyDescent="0.2">
      <c r="A73" s="1" t="s">
        <v>37</v>
      </c>
      <c r="B73" s="2">
        <v>45049</v>
      </c>
      <c r="C73" s="1">
        <v>20231126</v>
      </c>
      <c r="D73" s="1">
        <v>5</v>
      </c>
      <c r="E73" s="1" t="s">
        <v>25</v>
      </c>
      <c r="F73" s="1" t="s">
        <v>24</v>
      </c>
      <c r="G73" s="2">
        <f>G35</f>
        <v>45460</v>
      </c>
      <c r="H73" s="1">
        <f t="shared" si="25"/>
        <v>411</v>
      </c>
      <c r="I73" s="1">
        <v>996</v>
      </c>
      <c r="J73" s="12">
        <f t="shared" si="26"/>
        <v>2.4233576642335768</v>
      </c>
      <c r="K73" s="20">
        <f t="shared" si="27"/>
        <v>98.672759663528879</v>
      </c>
      <c r="L73" s="20">
        <v>10.5494</v>
      </c>
      <c r="M73" s="1">
        <f t="shared" si="28"/>
        <v>10.02</v>
      </c>
      <c r="N73" s="20">
        <f t="shared" si="29"/>
        <v>1.006024096385542</v>
      </c>
      <c r="O73" s="20">
        <f t="shared" si="30"/>
        <v>93.398578863718242</v>
      </c>
      <c r="P73" s="20">
        <v>4.1103300000000003</v>
      </c>
      <c r="Q73" s="20">
        <f t="shared" si="31"/>
        <v>4.0910000000000002</v>
      </c>
      <c r="R73" s="20">
        <f t="shared" si="32"/>
        <v>127.67342377319541</v>
      </c>
      <c r="S73" s="20">
        <v>0.40942800000000001</v>
      </c>
      <c r="T73" s="20">
        <f t="shared" si="33"/>
        <v>0.39910000000000001</v>
      </c>
      <c r="U73" s="20">
        <v>0.65691600000000006</v>
      </c>
      <c r="V73" s="20">
        <f t="shared" si="34"/>
        <v>0.64659999999999995</v>
      </c>
      <c r="W73" s="22">
        <f t="shared" si="35"/>
        <v>413.14334116416074</v>
      </c>
    </row>
    <row r="74" spans="1:23" x14ac:dyDescent="0.2">
      <c r="A74" s="1">
        <v>6641</v>
      </c>
      <c r="B74" s="2">
        <v>45026</v>
      </c>
      <c r="C74" s="1">
        <v>20231714</v>
      </c>
      <c r="D74" s="1">
        <v>119</v>
      </c>
      <c r="E74" s="1" t="s">
        <v>25</v>
      </c>
      <c r="F74" s="1" t="s">
        <v>24</v>
      </c>
      <c r="G74" s="2">
        <f t="shared" ref="G74:G105" si="36">G73</f>
        <v>45460</v>
      </c>
      <c r="H74" s="1">
        <f t="shared" si="25"/>
        <v>434</v>
      </c>
      <c r="I74" s="1">
        <v>1190</v>
      </c>
      <c r="J74" s="12">
        <f t="shared" si="26"/>
        <v>2.7419354838709675</v>
      </c>
      <c r="K74" s="20">
        <f t="shared" si="27"/>
        <v>111.64441180351668</v>
      </c>
      <c r="L74" s="20">
        <v>13.245900000000001</v>
      </c>
      <c r="M74" s="1">
        <f t="shared" si="28"/>
        <v>12.48</v>
      </c>
      <c r="N74" s="20">
        <f t="shared" si="29"/>
        <v>1.0487394957983194</v>
      </c>
      <c r="O74" s="20">
        <f t="shared" si="30"/>
        <v>97.364246897996196</v>
      </c>
      <c r="P74" s="20">
        <v>3.42923</v>
      </c>
      <c r="Q74" s="20">
        <f t="shared" si="31"/>
        <v>3.4020000000000001</v>
      </c>
      <c r="R74" s="20">
        <f t="shared" si="32"/>
        <v>106.17085985734802</v>
      </c>
      <c r="S74" s="20">
        <v>0.37551099999999998</v>
      </c>
      <c r="T74" s="20">
        <f t="shared" si="33"/>
        <v>0.3604</v>
      </c>
      <c r="U74" s="20">
        <v>0.62046299999999999</v>
      </c>
      <c r="V74" s="20">
        <f t="shared" si="34"/>
        <v>0.60540000000000005</v>
      </c>
      <c r="W74" s="22">
        <f t="shared" si="35"/>
        <v>412.5437654568571</v>
      </c>
    </row>
    <row r="75" spans="1:23" x14ac:dyDescent="0.2">
      <c r="A75" s="1" t="s">
        <v>48</v>
      </c>
      <c r="B75" s="2">
        <v>45003</v>
      </c>
      <c r="C75" s="1">
        <v>20230733</v>
      </c>
      <c r="D75" s="1">
        <v>26</v>
      </c>
      <c r="E75" s="1" t="s">
        <v>25</v>
      </c>
      <c r="F75" s="1" t="s">
        <v>24</v>
      </c>
      <c r="G75" s="2">
        <f t="shared" si="36"/>
        <v>45460</v>
      </c>
      <c r="H75" s="1">
        <f t="shared" si="25"/>
        <v>457</v>
      </c>
      <c r="I75" s="1">
        <v>1070</v>
      </c>
      <c r="J75" s="12">
        <f t="shared" si="26"/>
        <v>2.3413566739606129</v>
      </c>
      <c r="K75" s="20">
        <f t="shared" si="27"/>
        <v>95.333894697455236</v>
      </c>
      <c r="L75" s="20">
        <v>13.0466</v>
      </c>
      <c r="M75" s="1">
        <f t="shared" si="28"/>
        <v>12.05</v>
      </c>
      <c r="N75" s="20">
        <f t="shared" si="29"/>
        <v>1.1261682242990656</v>
      </c>
      <c r="O75" s="20">
        <f t="shared" si="30"/>
        <v>104.5526763115427</v>
      </c>
      <c r="P75" s="20">
        <v>3.49594</v>
      </c>
      <c r="Q75" s="20">
        <f t="shared" si="31"/>
        <v>3.46</v>
      </c>
      <c r="R75" s="20">
        <f t="shared" si="32"/>
        <v>107.98094506361676</v>
      </c>
      <c r="S75" s="20">
        <v>0.35852000000000001</v>
      </c>
      <c r="T75" s="20">
        <f t="shared" si="33"/>
        <v>0.33900000000000002</v>
      </c>
      <c r="U75" s="20">
        <v>0.51329499999999995</v>
      </c>
      <c r="V75" s="20">
        <f t="shared" si="34"/>
        <v>0.49370000000000003</v>
      </c>
      <c r="W75" s="22">
        <f t="shared" si="35"/>
        <v>412.42019238415742</v>
      </c>
    </row>
    <row r="76" spans="1:23" x14ac:dyDescent="0.2">
      <c r="A76" s="1">
        <v>328</v>
      </c>
      <c r="B76" s="2">
        <v>44984</v>
      </c>
      <c r="C76" s="1" t="s">
        <v>57</v>
      </c>
      <c r="D76" s="1">
        <v>43</v>
      </c>
      <c r="E76" s="1" t="s">
        <v>25</v>
      </c>
      <c r="F76" s="1" t="s">
        <v>24</v>
      </c>
      <c r="G76" s="2">
        <f t="shared" si="36"/>
        <v>45460</v>
      </c>
      <c r="H76" s="1">
        <f t="shared" si="25"/>
        <v>476</v>
      </c>
      <c r="I76" s="1">
        <v>1145</v>
      </c>
      <c r="J76" s="12">
        <f t="shared" si="26"/>
        <v>2.4054621848739495</v>
      </c>
      <c r="K76" s="20">
        <f t="shared" si="27"/>
        <v>97.944102742605637</v>
      </c>
      <c r="L76" s="20">
        <v>12.611599999999999</v>
      </c>
      <c r="M76" s="1">
        <f t="shared" si="28"/>
        <v>11.44</v>
      </c>
      <c r="N76" s="20">
        <f t="shared" si="29"/>
        <v>0.9991266375545852</v>
      </c>
      <c r="O76" s="20">
        <f t="shared" si="30"/>
        <v>92.758223573127381</v>
      </c>
      <c r="P76" s="20">
        <v>4.1429900000000002</v>
      </c>
      <c r="Q76" s="20">
        <f t="shared" si="31"/>
        <v>4.101</v>
      </c>
      <c r="R76" s="20">
        <f t="shared" si="32"/>
        <v>127.98550742944863</v>
      </c>
      <c r="S76" s="20">
        <v>0.45111299999999999</v>
      </c>
      <c r="T76" s="20">
        <f t="shared" si="33"/>
        <v>0.42799999999999999</v>
      </c>
      <c r="U76" s="20">
        <v>0.501274</v>
      </c>
      <c r="V76" s="20">
        <f t="shared" si="34"/>
        <v>0.47820000000000001</v>
      </c>
      <c r="W76" s="22">
        <f t="shared" si="35"/>
        <v>411.44605731830904</v>
      </c>
    </row>
    <row r="77" spans="1:23" x14ac:dyDescent="0.2">
      <c r="A77" s="1" t="s">
        <v>65</v>
      </c>
      <c r="B77" s="2">
        <v>45033</v>
      </c>
      <c r="C77" s="1">
        <v>20231527</v>
      </c>
      <c r="D77" s="1">
        <v>54</v>
      </c>
      <c r="E77" s="1" t="s">
        <v>25</v>
      </c>
      <c r="F77" s="1" t="s">
        <v>24</v>
      </c>
      <c r="G77" s="2">
        <f t="shared" si="36"/>
        <v>45460</v>
      </c>
      <c r="H77" s="1">
        <f t="shared" si="25"/>
        <v>427</v>
      </c>
      <c r="I77" s="1">
        <v>1095</v>
      </c>
      <c r="J77" s="12">
        <f t="shared" si="26"/>
        <v>2.5644028103044496</v>
      </c>
      <c r="K77" s="20">
        <f t="shared" si="27"/>
        <v>104.41574758700574</v>
      </c>
      <c r="L77" s="20">
        <v>11.770300000000001</v>
      </c>
      <c r="M77" s="1">
        <f t="shared" si="28"/>
        <v>11.08</v>
      </c>
      <c r="N77" s="20">
        <f t="shared" si="29"/>
        <v>1.0118721461187214</v>
      </c>
      <c r="O77" s="20">
        <f t="shared" si="30"/>
        <v>93.941507742028122</v>
      </c>
      <c r="P77" s="20">
        <v>3.8225099999999999</v>
      </c>
      <c r="Q77" s="20">
        <f t="shared" si="31"/>
        <v>3.7970000000000002</v>
      </c>
      <c r="R77" s="20">
        <f t="shared" si="32"/>
        <v>118.49816427935052</v>
      </c>
      <c r="S77" s="20">
        <v>0.32797500000000002</v>
      </c>
      <c r="T77" s="20">
        <f t="shared" si="33"/>
        <v>0.31430000000000002</v>
      </c>
      <c r="U77" s="20">
        <v>0.51045200000000002</v>
      </c>
      <c r="V77" s="20">
        <f t="shared" si="34"/>
        <v>0.49680000000000002</v>
      </c>
      <c r="W77" s="22">
        <f t="shared" si="35"/>
        <v>410.79692735041255</v>
      </c>
    </row>
    <row r="78" spans="1:23" x14ac:dyDescent="0.2">
      <c r="A78" s="1">
        <v>2327</v>
      </c>
      <c r="B78" s="2">
        <v>45018</v>
      </c>
      <c r="C78" s="1">
        <v>20232206</v>
      </c>
      <c r="D78" s="1">
        <v>113</v>
      </c>
      <c r="E78" s="1" t="s">
        <v>25</v>
      </c>
      <c r="F78" s="1" t="s">
        <v>24</v>
      </c>
      <c r="G78" s="2">
        <f t="shared" si="36"/>
        <v>45460</v>
      </c>
      <c r="H78" s="1">
        <f t="shared" si="25"/>
        <v>442</v>
      </c>
      <c r="I78" s="1">
        <v>994</v>
      </c>
      <c r="J78" s="12">
        <f t="shared" si="26"/>
        <v>2.248868778280543</v>
      </c>
      <c r="K78" s="20">
        <f t="shared" si="27"/>
        <v>91.568030484790057</v>
      </c>
      <c r="L78" s="20">
        <v>11.9773</v>
      </c>
      <c r="M78" s="1">
        <f t="shared" si="28"/>
        <v>11.13</v>
      </c>
      <c r="N78" s="20">
        <f t="shared" si="29"/>
        <v>1.119718309859155</v>
      </c>
      <c r="O78" s="20">
        <f t="shared" si="30"/>
        <v>103.9538707315923</v>
      </c>
      <c r="P78" s="20">
        <v>3.57802</v>
      </c>
      <c r="Q78" s="20">
        <f t="shared" si="31"/>
        <v>3.5470000000000002</v>
      </c>
      <c r="R78" s="20">
        <f t="shared" si="32"/>
        <v>110.69607287301983</v>
      </c>
      <c r="S78" s="20">
        <v>0.33840100000000001</v>
      </c>
      <c r="T78" s="20">
        <f t="shared" si="33"/>
        <v>0.32169999999999999</v>
      </c>
      <c r="U78" s="20">
        <v>0.44733800000000001</v>
      </c>
      <c r="V78" s="20">
        <f t="shared" si="34"/>
        <v>0.43070000000000003</v>
      </c>
      <c r="W78" s="22">
        <f t="shared" si="35"/>
        <v>410.17184482099447</v>
      </c>
    </row>
    <row r="79" spans="1:23" x14ac:dyDescent="0.2">
      <c r="A79" s="1">
        <v>98</v>
      </c>
      <c r="B79" s="2">
        <v>45036</v>
      </c>
      <c r="C79" s="1">
        <v>20231054</v>
      </c>
      <c r="D79" s="1">
        <v>97</v>
      </c>
      <c r="E79" s="1" t="s">
        <v>25</v>
      </c>
      <c r="F79" s="1" t="s">
        <v>24</v>
      </c>
      <c r="G79" s="2">
        <f t="shared" si="36"/>
        <v>45460</v>
      </c>
      <c r="H79" s="1">
        <f t="shared" si="25"/>
        <v>424</v>
      </c>
      <c r="I79" s="1">
        <v>1070</v>
      </c>
      <c r="J79" s="12">
        <f t="shared" si="26"/>
        <v>2.5235849056603774</v>
      </c>
      <c r="K79" s="20">
        <f t="shared" si="27"/>
        <v>102.75374970928546</v>
      </c>
      <c r="L79" s="20">
        <v>11.386200000000001</v>
      </c>
      <c r="M79" s="1">
        <f t="shared" si="28"/>
        <v>10.72</v>
      </c>
      <c r="N79" s="20">
        <f t="shared" si="29"/>
        <v>1.0018691588785047</v>
      </c>
      <c r="O79" s="20">
        <f t="shared" si="30"/>
        <v>93.01283734935582</v>
      </c>
      <c r="P79" s="20">
        <v>3.8952399999999998</v>
      </c>
      <c r="Q79" s="20">
        <f t="shared" si="31"/>
        <v>3.871</v>
      </c>
      <c r="R79" s="20">
        <f t="shared" si="32"/>
        <v>120.8075833356244</v>
      </c>
      <c r="S79" s="20">
        <v>0.30301099999999997</v>
      </c>
      <c r="T79" s="20">
        <f t="shared" si="33"/>
        <v>0.28999999999999998</v>
      </c>
      <c r="U79" s="20">
        <v>0.39315600000000001</v>
      </c>
      <c r="V79" s="20">
        <f t="shared" si="34"/>
        <v>0.38009999999999999</v>
      </c>
      <c r="W79" s="22">
        <f t="shared" si="35"/>
        <v>409.58700774362148</v>
      </c>
    </row>
    <row r="80" spans="1:23" x14ac:dyDescent="0.2">
      <c r="A80" s="1">
        <v>72</v>
      </c>
      <c r="B80" s="2">
        <v>45109</v>
      </c>
      <c r="C80" s="1">
        <v>20234601</v>
      </c>
      <c r="D80" s="1">
        <v>63</v>
      </c>
      <c r="E80" s="1" t="s">
        <v>25</v>
      </c>
      <c r="F80" s="1" t="s">
        <v>24</v>
      </c>
      <c r="G80" s="2">
        <f t="shared" si="36"/>
        <v>45460</v>
      </c>
      <c r="H80" s="1">
        <f t="shared" si="25"/>
        <v>351</v>
      </c>
      <c r="I80" s="1">
        <v>1010</v>
      </c>
      <c r="J80" s="12">
        <f t="shared" si="26"/>
        <v>2.8774928774928776</v>
      </c>
      <c r="K80" s="20">
        <f t="shared" si="27"/>
        <v>117.16395285966507</v>
      </c>
      <c r="L80" s="20">
        <v>10.488</v>
      </c>
      <c r="M80" s="1">
        <f t="shared" si="28"/>
        <v>10.66</v>
      </c>
      <c r="N80" s="20">
        <f t="shared" si="29"/>
        <v>1.0554455445544555</v>
      </c>
      <c r="O80" s="20">
        <f t="shared" si="30"/>
        <v>97.986831810091473</v>
      </c>
      <c r="P80" s="20">
        <v>3.0448400000000002</v>
      </c>
      <c r="Q80" s="20">
        <f t="shared" si="31"/>
        <v>3.0510000000000002</v>
      </c>
      <c r="R80" s="20">
        <f t="shared" si="32"/>
        <v>95.216723522859738</v>
      </c>
      <c r="S80" s="20">
        <v>0.15920400000000001</v>
      </c>
      <c r="T80" s="20">
        <f t="shared" si="33"/>
        <v>0.16259999999999999</v>
      </c>
      <c r="U80" s="20">
        <v>0.31921899999999997</v>
      </c>
      <c r="V80" s="20">
        <f t="shared" si="34"/>
        <v>0.3226</v>
      </c>
      <c r="W80" s="22">
        <f t="shared" si="35"/>
        <v>408.35434000270777</v>
      </c>
    </row>
    <row r="81" spans="1:23" x14ac:dyDescent="0.2">
      <c r="A81" s="1" t="s">
        <v>74</v>
      </c>
      <c r="B81" s="2">
        <v>45141</v>
      </c>
      <c r="C81" s="1">
        <v>20232151</v>
      </c>
      <c r="D81" s="1">
        <v>78</v>
      </c>
      <c r="E81" s="1" t="s">
        <v>25</v>
      </c>
      <c r="F81" s="1" t="s">
        <v>24</v>
      </c>
      <c r="G81" s="2">
        <f t="shared" si="36"/>
        <v>45460</v>
      </c>
      <c r="H81" s="1">
        <f t="shared" si="25"/>
        <v>319</v>
      </c>
      <c r="I81" s="1">
        <v>884</v>
      </c>
      <c r="J81" s="12">
        <f t="shared" si="26"/>
        <v>2.7711598746081503</v>
      </c>
      <c r="K81" s="20">
        <f t="shared" si="27"/>
        <v>112.8343522428018</v>
      </c>
      <c r="L81" s="20">
        <v>10.139699999999999</v>
      </c>
      <c r="M81" s="1">
        <f t="shared" si="28"/>
        <v>10.74</v>
      </c>
      <c r="N81" s="20">
        <f t="shared" si="29"/>
        <v>1.2149321266968325</v>
      </c>
      <c r="O81" s="20">
        <f t="shared" si="30"/>
        <v>112.7934554023569</v>
      </c>
      <c r="P81" s="20">
        <v>2.21177</v>
      </c>
      <c r="Q81" s="20">
        <f t="shared" si="31"/>
        <v>2.2330000000000001</v>
      </c>
      <c r="R81" s="20">
        <f t="shared" si="32"/>
        <v>69.688280441345711</v>
      </c>
      <c r="S81" s="20">
        <v>0.232631</v>
      </c>
      <c r="T81" s="20">
        <f t="shared" si="33"/>
        <v>0.24440000000000001</v>
      </c>
      <c r="U81" s="20">
        <v>0.30158699999999999</v>
      </c>
      <c r="V81" s="20">
        <f t="shared" si="34"/>
        <v>0.31330000000000002</v>
      </c>
      <c r="W81" s="22">
        <f t="shared" si="35"/>
        <v>408.10954348886128</v>
      </c>
    </row>
    <row r="82" spans="1:23" x14ac:dyDescent="0.2">
      <c r="A82" s="1" t="s">
        <v>62</v>
      </c>
      <c r="B82" s="2">
        <v>45047</v>
      </c>
      <c r="C82" s="1">
        <v>20231561</v>
      </c>
      <c r="D82" s="1">
        <v>49</v>
      </c>
      <c r="E82" s="1" t="s">
        <v>25</v>
      </c>
      <c r="F82" s="1" t="s">
        <v>24</v>
      </c>
      <c r="G82" s="2">
        <f t="shared" si="36"/>
        <v>45460</v>
      </c>
      <c r="H82" s="1">
        <f t="shared" si="25"/>
        <v>413</v>
      </c>
      <c r="I82" s="1">
        <v>1160</v>
      </c>
      <c r="J82" s="12">
        <f t="shared" si="26"/>
        <v>2.8087167070217918</v>
      </c>
      <c r="K82" s="20">
        <f t="shared" si="27"/>
        <v>114.36356782379889</v>
      </c>
      <c r="L82" s="20">
        <v>12.3378</v>
      </c>
      <c r="M82" s="1">
        <f t="shared" si="28"/>
        <v>11.79</v>
      </c>
      <c r="N82" s="20">
        <f t="shared" si="29"/>
        <v>1.0163793103448275</v>
      </c>
      <c r="O82" s="20">
        <f t="shared" si="30"/>
        <v>94.359949740521131</v>
      </c>
      <c r="P82" s="20">
        <v>3.3746999999999998</v>
      </c>
      <c r="Q82" s="20">
        <f t="shared" si="31"/>
        <v>3.355</v>
      </c>
      <c r="R82" s="20">
        <f t="shared" si="32"/>
        <v>104.70406667295786</v>
      </c>
      <c r="S82" s="20">
        <v>0.27700999999999998</v>
      </c>
      <c r="T82" s="20">
        <f t="shared" si="33"/>
        <v>0.26629999999999998</v>
      </c>
      <c r="U82" s="20">
        <v>0.336146</v>
      </c>
      <c r="V82" s="20">
        <f t="shared" si="34"/>
        <v>0.32540000000000002</v>
      </c>
      <c r="W82" s="22">
        <f t="shared" si="35"/>
        <v>407.78753397779906</v>
      </c>
    </row>
    <row r="83" spans="1:23" x14ac:dyDescent="0.2">
      <c r="A83" s="1">
        <v>2110</v>
      </c>
      <c r="B83" s="2">
        <v>45081</v>
      </c>
      <c r="C83" s="1">
        <v>20231165</v>
      </c>
      <c r="D83" s="1">
        <v>12</v>
      </c>
      <c r="E83" s="1" t="s">
        <v>25</v>
      </c>
      <c r="F83" s="1" t="s">
        <v>24</v>
      </c>
      <c r="G83" s="2">
        <f t="shared" si="36"/>
        <v>45460</v>
      </c>
      <c r="H83" s="1">
        <f t="shared" si="25"/>
        <v>379</v>
      </c>
      <c r="I83" s="1">
        <v>1005</v>
      </c>
      <c r="J83" s="12">
        <f t="shared" si="26"/>
        <v>2.6517150395778364</v>
      </c>
      <c r="K83" s="20">
        <f t="shared" si="27"/>
        <v>107.97087225635767</v>
      </c>
      <c r="L83" s="20">
        <v>11.207700000000001</v>
      </c>
      <c r="M83" s="1">
        <f t="shared" si="28"/>
        <v>11.04</v>
      </c>
      <c r="N83" s="20">
        <f t="shared" si="29"/>
        <v>1.0985074626865672</v>
      </c>
      <c r="O83" s="20">
        <f t="shared" si="30"/>
        <v>101.98467040176639</v>
      </c>
      <c r="P83" s="20">
        <v>3.0738699999999999</v>
      </c>
      <c r="Q83" s="20">
        <f t="shared" si="31"/>
        <v>3.0680000000000001</v>
      </c>
      <c r="R83" s="20">
        <f t="shared" si="32"/>
        <v>95.747265738490228</v>
      </c>
      <c r="S83" s="20">
        <v>0.24208099999999999</v>
      </c>
      <c r="T83" s="20">
        <f t="shared" si="33"/>
        <v>0.23880000000000001</v>
      </c>
      <c r="U83" s="20">
        <v>0.35410199999999997</v>
      </c>
      <c r="V83" s="20">
        <f t="shared" si="34"/>
        <v>0.3508</v>
      </c>
      <c r="W83" s="22">
        <f t="shared" si="35"/>
        <v>407.68747879838065</v>
      </c>
    </row>
    <row r="84" spans="1:23" x14ac:dyDescent="0.2">
      <c r="A84" s="1" t="s">
        <v>107</v>
      </c>
      <c r="B84" s="2">
        <v>45010</v>
      </c>
      <c r="C84" s="1">
        <v>20231220</v>
      </c>
      <c r="D84" s="1">
        <v>149</v>
      </c>
      <c r="E84" s="1" t="s">
        <v>25</v>
      </c>
      <c r="F84" s="1" t="s">
        <v>24</v>
      </c>
      <c r="G84" s="2">
        <f t="shared" si="36"/>
        <v>45460</v>
      </c>
      <c r="H84" s="1">
        <f t="shared" si="25"/>
        <v>450</v>
      </c>
      <c r="I84" s="1">
        <v>1015</v>
      </c>
      <c r="J84" s="12">
        <f t="shared" si="26"/>
        <v>2.2555555555555555</v>
      </c>
      <c r="K84" s="20">
        <f t="shared" si="27"/>
        <v>91.840298494056256</v>
      </c>
      <c r="L84" s="20">
        <v>11.4956</v>
      </c>
      <c r="M84" s="1">
        <f t="shared" si="28"/>
        <v>10.57</v>
      </c>
      <c r="N84" s="20">
        <f t="shared" si="29"/>
        <v>1.0413793103448274</v>
      </c>
      <c r="O84" s="20">
        <f t="shared" si="30"/>
        <v>96.680932388930898</v>
      </c>
      <c r="P84" s="20">
        <v>3.9497100000000001</v>
      </c>
      <c r="Q84" s="20">
        <f t="shared" si="31"/>
        <v>3.9159999999999999</v>
      </c>
      <c r="R84" s="20">
        <f t="shared" si="32"/>
        <v>122.21195978876392</v>
      </c>
      <c r="S84" s="20">
        <v>0.24765100000000001</v>
      </c>
      <c r="T84" s="20">
        <f t="shared" si="33"/>
        <v>0.22939999999999999</v>
      </c>
      <c r="U84" s="20">
        <v>0.47761199999999998</v>
      </c>
      <c r="V84" s="20">
        <f t="shared" si="34"/>
        <v>0.45939999999999998</v>
      </c>
      <c r="W84" s="22">
        <f t="shared" si="35"/>
        <v>407.41412306068196</v>
      </c>
    </row>
    <row r="85" spans="1:23" x14ac:dyDescent="0.2">
      <c r="A85" s="1">
        <v>2336</v>
      </c>
      <c r="B85" s="2">
        <v>45111</v>
      </c>
      <c r="C85" s="1">
        <v>20232204</v>
      </c>
      <c r="D85" s="1">
        <v>104</v>
      </c>
      <c r="E85" s="1" t="s">
        <v>25</v>
      </c>
      <c r="F85" s="1" t="s">
        <v>24</v>
      </c>
      <c r="G85" s="2">
        <f t="shared" si="36"/>
        <v>45460</v>
      </c>
      <c r="H85" s="1">
        <f t="shared" si="25"/>
        <v>349</v>
      </c>
      <c r="I85" s="1">
        <v>924</v>
      </c>
      <c r="J85" s="12">
        <f t="shared" si="26"/>
        <v>2.6475644699140402</v>
      </c>
      <c r="K85" s="20">
        <f t="shared" si="27"/>
        <v>107.80187196022017</v>
      </c>
      <c r="L85" s="20">
        <v>9.8831000000000007</v>
      </c>
      <c r="M85" s="1">
        <f t="shared" si="28"/>
        <v>10.08</v>
      </c>
      <c r="N85" s="20">
        <f t="shared" si="29"/>
        <v>1.0909090909090911</v>
      </c>
      <c r="O85" s="20">
        <f t="shared" si="30"/>
        <v>101.27924283969885</v>
      </c>
      <c r="P85" s="20">
        <v>3.0913200000000001</v>
      </c>
      <c r="Q85" s="20">
        <f t="shared" si="31"/>
        <v>3.0979999999999999</v>
      </c>
      <c r="R85" s="20">
        <f t="shared" si="32"/>
        <v>96.683516707249908</v>
      </c>
      <c r="S85" s="20">
        <v>0.29827700000000001</v>
      </c>
      <c r="T85" s="20">
        <f t="shared" si="33"/>
        <v>0.30220000000000002</v>
      </c>
      <c r="U85" s="20">
        <v>0.42534</v>
      </c>
      <c r="V85" s="20">
        <f t="shared" si="34"/>
        <v>0.42920000000000003</v>
      </c>
      <c r="W85" s="22">
        <f t="shared" si="35"/>
        <v>407.04387434686777</v>
      </c>
    </row>
    <row r="86" spans="1:23" x14ac:dyDescent="0.2">
      <c r="A86" s="1" t="s">
        <v>41</v>
      </c>
      <c r="B86" s="2">
        <v>45021</v>
      </c>
      <c r="C86" s="1">
        <v>20232340</v>
      </c>
      <c r="D86" s="1">
        <v>16</v>
      </c>
      <c r="E86" s="1" t="s">
        <v>25</v>
      </c>
      <c r="F86" s="1" t="s">
        <v>24</v>
      </c>
      <c r="G86" s="2">
        <f t="shared" si="36"/>
        <v>45460</v>
      </c>
      <c r="H86" s="1">
        <f t="shared" si="25"/>
        <v>439</v>
      </c>
      <c r="I86" s="1">
        <v>1075</v>
      </c>
      <c r="J86" s="12">
        <f t="shared" si="26"/>
        <v>2.4487471526195899</v>
      </c>
      <c r="K86" s="20">
        <f t="shared" si="27"/>
        <v>99.706552950614849</v>
      </c>
      <c r="L86" s="20">
        <v>10.8436</v>
      </c>
      <c r="M86" s="1">
        <f t="shared" si="28"/>
        <v>10.029999999999999</v>
      </c>
      <c r="N86" s="20">
        <f t="shared" si="29"/>
        <v>0.9330232558139534</v>
      </c>
      <c r="O86" s="20">
        <f t="shared" si="30"/>
        <v>86.621231492278852</v>
      </c>
      <c r="P86" s="20">
        <v>4.3245800000000001</v>
      </c>
      <c r="Q86" s="20">
        <f t="shared" si="31"/>
        <v>4.2949999999999999</v>
      </c>
      <c r="R86" s="20">
        <f t="shared" si="32"/>
        <v>134.03993036076125</v>
      </c>
      <c r="S86" s="20">
        <v>0.145262</v>
      </c>
      <c r="T86" s="20">
        <f t="shared" si="33"/>
        <v>0.12920000000000001</v>
      </c>
      <c r="U86" s="20">
        <v>0.194247</v>
      </c>
      <c r="V86" s="20">
        <f t="shared" si="34"/>
        <v>0.1782</v>
      </c>
      <c r="W86" s="22">
        <f t="shared" si="35"/>
        <v>406.98894629593383</v>
      </c>
    </row>
    <row r="87" spans="1:23" x14ac:dyDescent="0.2">
      <c r="A87" s="1">
        <v>314</v>
      </c>
      <c r="B87" s="2">
        <v>45033</v>
      </c>
      <c r="C87" s="1">
        <v>20233191</v>
      </c>
      <c r="D87" s="1">
        <v>161</v>
      </c>
      <c r="E87" s="1" t="s">
        <v>25</v>
      </c>
      <c r="F87" s="1" t="s">
        <v>24</v>
      </c>
      <c r="G87" s="2">
        <f t="shared" si="36"/>
        <v>45460</v>
      </c>
      <c r="H87" s="1">
        <f t="shared" si="25"/>
        <v>427</v>
      </c>
      <c r="I87" s="1">
        <v>990</v>
      </c>
      <c r="J87" s="12">
        <f t="shared" si="26"/>
        <v>2.3185011709601873</v>
      </c>
      <c r="K87" s="20">
        <f t="shared" si="27"/>
        <v>94.403278640306567</v>
      </c>
      <c r="L87" s="20">
        <v>11.4429</v>
      </c>
      <c r="M87" s="1">
        <f t="shared" si="28"/>
        <v>10.75</v>
      </c>
      <c r="N87" s="20">
        <f t="shared" si="29"/>
        <v>1.0858585858585859</v>
      </c>
      <c r="O87" s="20">
        <f t="shared" si="30"/>
        <v>100.81035745618172</v>
      </c>
      <c r="P87" s="20">
        <v>3.5481600000000002</v>
      </c>
      <c r="Q87" s="20">
        <f t="shared" si="31"/>
        <v>3.5230000000000001</v>
      </c>
      <c r="R87" s="20">
        <f t="shared" si="32"/>
        <v>109.94707209801209</v>
      </c>
      <c r="S87" s="20">
        <v>0.26107900000000001</v>
      </c>
      <c r="T87" s="20">
        <f t="shared" si="33"/>
        <v>0.24740000000000001</v>
      </c>
      <c r="U87" s="20">
        <v>0.35750399999999999</v>
      </c>
      <c r="V87" s="20">
        <f t="shared" si="34"/>
        <v>0.34389999999999998</v>
      </c>
      <c r="W87" s="22">
        <f t="shared" si="35"/>
        <v>405.97106565068208</v>
      </c>
    </row>
    <row r="88" spans="1:23" x14ac:dyDescent="0.2">
      <c r="A88" s="1" t="s">
        <v>72</v>
      </c>
      <c r="B88" s="2">
        <v>45133</v>
      </c>
      <c r="C88" s="1">
        <v>20235179</v>
      </c>
      <c r="D88" s="1">
        <v>76</v>
      </c>
      <c r="E88" s="1" t="s">
        <v>25</v>
      </c>
      <c r="F88" s="1" t="s">
        <v>24</v>
      </c>
      <c r="G88" s="2">
        <f t="shared" si="36"/>
        <v>45460</v>
      </c>
      <c r="H88" s="1">
        <f t="shared" si="25"/>
        <v>327</v>
      </c>
      <c r="I88" s="1">
        <v>810</v>
      </c>
      <c r="J88" s="12">
        <f t="shared" si="26"/>
        <v>2.477064220183486</v>
      </c>
      <c r="K88" s="20">
        <f t="shared" si="27"/>
        <v>100.85954957317156</v>
      </c>
      <c r="L88" s="20">
        <v>9.4830400000000008</v>
      </c>
      <c r="M88" s="1">
        <f t="shared" si="28"/>
        <v>9.9700000000000006</v>
      </c>
      <c r="N88" s="20">
        <f t="shared" si="29"/>
        <v>1.2308641975308643</v>
      </c>
      <c r="O88" s="20">
        <f t="shared" si="30"/>
        <v>114.27257780071783</v>
      </c>
      <c r="P88" s="20">
        <v>2.4100600000000001</v>
      </c>
      <c r="Q88" s="20">
        <f t="shared" si="31"/>
        <v>2.4279999999999999</v>
      </c>
      <c r="R88" s="20">
        <f t="shared" si="32"/>
        <v>75.773911738283644</v>
      </c>
      <c r="S88" s="20">
        <v>0.20322599999999999</v>
      </c>
      <c r="T88" s="20">
        <f t="shared" si="33"/>
        <v>0.21279999999999999</v>
      </c>
      <c r="U88" s="20">
        <v>0.190635</v>
      </c>
      <c r="V88" s="20">
        <f t="shared" si="34"/>
        <v>0.20019999999999999</v>
      </c>
      <c r="W88" s="22">
        <f t="shared" si="35"/>
        <v>405.17861691289085</v>
      </c>
    </row>
    <row r="89" spans="1:23" x14ac:dyDescent="0.2">
      <c r="A89" s="1" t="s">
        <v>67</v>
      </c>
      <c r="B89" s="2">
        <v>45049</v>
      </c>
      <c r="C89" s="1">
        <v>20231602</v>
      </c>
      <c r="D89" s="1">
        <v>56</v>
      </c>
      <c r="E89" s="1" t="s">
        <v>25</v>
      </c>
      <c r="F89" s="1" t="s">
        <v>24</v>
      </c>
      <c r="G89" s="2">
        <f t="shared" si="36"/>
        <v>45460</v>
      </c>
      <c r="H89" s="1">
        <f t="shared" si="25"/>
        <v>411</v>
      </c>
      <c r="I89" s="1">
        <v>968</v>
      </c>
      <c r="J89" s="12">
        <f t="shared" si="26"/>
        <v>2.3552311435523112</v>
      </c>
      <c r="K89" s="20">
        <f t="shared" si="27"/>
        <v>95.89882666093969</v>
      </c>
      <c r="L89" s="20">
        <v>10.3994</v>
      </c>
      <c r="M89" s="1">
        <f t="shared" si="28"/>
        <v>9.8699999999999992</v>
      </c>
      <c r="N89" s="20">
        <f t="shared" si="29"/>
        <v>1.0196280991735536</v>
      </c>
      <c r="O89" s="20">
        <f t="shared" si="30"/>
        <v>94.661565040513963</v>
      </c>
      <c r="P89" s="20">
        <v>3.8087499999999999</v>
      </c>
      <c r="Q89" s="20">
        <f t="shared" si="31"/>
        <v>3.79</v>
      </c>
      <c r="R89" s="20">
        <f t="shared" si="32"/>
        <v>118.27970571997326</v>
      </c>
      <c r="S89" s="20">
        <v>0.30685099999999998</v>
      </c>
      <c r="T89" s="20">
        <f t="shared" si="33"/>
        <v>0.29649999999999999</v>
      </c>
      <c r="U89" s="20">
        <v>0.52989200000000003</v>
      </c>
      <c r="V89" s="20">
        <f t="shared" si="34"/>
        <v>0.51959999999999995</v>
      </c>
      <c r="W89" s="22">
        <f t="shared" si="35"/>
        <v>403.5016624619409</v>
      </c>
    </row>
    <row r="90" spans="1:23" x14ac:dyDescent="0.2">
      <c r="A90" s="1">
        <v>3328</v>
      </c>
      <c r="B90" s="2">
        <v>45063</v>
      </c>
      <c r="C90" s="1">
        <v>20230564</v>
      </c>
      <c r="D90" s="1">
        <v>101</v>
      </c>
      <c r="E90" s="1" t="s">
        <v>25</v>
      </c>
      <c r="F90" s="1" t="s">
        <v>24</v>
      </c>
      <c r="G90" s="2">
        <f t="shared" si="36"/>
        <v>45460</v>
      </c>
      <c r="H90" s="1">
        <f t="shared" si="25"/>
        <v>397</v>
      </c>
      <c r="I90" s="1">
        <v>1065</v>
      </c>
      <c r="J90" s="12">
        <f t="shared" si="26"/>
        <v>2.6826196473551636</v>
      </c>
      <c r="K90" s="20">
        <f t="shared" si="27"/>
        <v>109.22922672079132</v>
      </c>
      <c r="L90" s="20">
        <v>11.649800000000001</v>
      </c>
      <c r="M90" s="1">
        <f t="shared" si="28"/>
        <v>11.28</v>
      </c>
      <c r="N90" s="20">
        <f t="shared" si="29"/>
        <v>1.0591549295774647</v>
      </c>
      <c r="O90" s="20">
        <f t="shared" si="30"/>
        <v>98.331208541078496</v>
      </c>
      <c r="P90" s="20">
        <v>3.0894400000000002</v>
      </c>
      <c r="Q90" s="20">
        <f t="shared" si="31"/>
        <v>3.0760000000000001</v>
      </c>
      <c r="R90" s="20">
        <f t="shared" si="32"/>
        <v>95.9969326634928</v>
      </c>
      <c r="S90" s="20">
        <v>0.19452900000000001</v>
      </c>
      <c r="T90" s="20">
        <f t="shared" si="33"/>
        <v>0.18720000000000001</v>
      </c>
      <c r="U90" s="20">
        <v>0.31840800000000002</v>
      </c>
      <c r="V90" s="20">
        <f t="shared" si="34"/>
        <v>0.31109999999999999</v>
      </c>
      <c r="W90" s="22">
        <f t="shared" si="35"/>
        <v>401.88857646644112</v>
      </c>
    </row>
    <row r="91" spans="1:23" x14ac:dyDescent="0.2">
      <c r="A91" s="1">
        <v>163</v>
      </c>
      <c r="B91" s="2">
        <v>45128</v>
      </c>
      <c r="C91" s="1">
        <v>20232186</v>
      </c>
      <c r="D91" s="1">
        <v>96</v>
      </c>
      <c r="E91" s="1" t="s">
        <v>25</v>
      </c>
      <c r="F91" s="1" t="s">
        <v>24</v>
      </c>
      <c r="G91" s="2">
        <f t="shared" si="36"/>
        <v>45460</v>
      </c>
      <c r="H91" s="1">
        <f t="shared" si="25"/>
        <v>332</v>
      </c>
      <c r="I91" s="1">
        <v>916</v>
      </c>
      <c r="J91" s="12">
        <f t="shared" si="26"/>
        <v>2.7590361445783134</v>
      </c>
      <c r="K91" s="20">
        <f t="shared" si="27"/>
        <v>112.34070579633804</v>
      </c>
      <c r="L91" s="20">
        <v>9.6653500000000001</v>
      </c>
      <c r="M91" s="1">
        <f t="shared" si="28"/>
        <v>10.08</v>
      </c>
      <c r="N91" s="20">
        <f t="shared" si="29"/>
        <v>1.1004366812227073</v>
      </c>
      <c r="O91" s="20">
        <f t="shared" si="30"/>
        <v>102.16377771166127</v>
      </c>
      <c r="P91" s="20">
        <v>2.7002299999999999</v>
      </c>
      <c r="Q91" s="20">
        <f t="shared" si="31"/>
        <v>2.7149999999999999</v>
      </c>
      <c r="R91" s="20">
        <f t="shared" si="32"/>
        <v>84.730712672751281</v>
      </c>
      <c r="S91" s="20">
        <v>0.174514</v>
      </c>
      <c r="T91" s="20">
        <f t="shared" si="33"/>
        <v>0.18279999999999999</v>
      </c>
      <c r="U91" s="20">
        <v>0.356715</v>
      </c>
      <c r="V91" s="20">
        <f t="shared" si="34"/>
        <v>0.36499999999999999</v>
      </c>
      <c r="W91" s="22">
        <f t="shared" si="35"/>
        <v>401.39897389241185</v>
      </c>
    </row>
    <row r="92" spans="1:23" x14ac:dyDescent="0.2">
      <c r="A92" s="1">
        <v>2102</v>
      </c>
      <c r="B92" s="2">
        <v>45079</v>
      </c>
      <c r="C92" s="1">
        <v>20231162</v>
      </c>
      <c r="D92" s="1">
        <v>136</v>
      </c>
      <c r="E92" s="1" t="s">
        <v>25</v>
      </c>
      <c r="F92" s="1" t="s">
        <v>24</v>
      </c>
      <c r="G92" s="2">
        <f t="shared" si="36"/>
        <v>45460</v>
      </c>
      <c r="H92" s="1">
        <f t="shared" si="25"/>
        <v>381</v>
      </c>
      <c r="I92" s="1">
        <v>1025</v>
      </c>
      <c r="J92" s="12">
        <f t="shared" si="26"/>
        <v>2.690288713910761</v>
      </c>
      <c r="K92" s="20">
        <f t="shared" si="27"/>
        <v>109.54149096979286</v>
      </c>
      <c r="L92" s="20">
        <v>11.8978</v>
      </c>
      <c r="M92" s="1">
        <f t="shared" si="28"/>
        <v>11.71</v>
      </c>
      <c r="N92" s="20">
        <f t="shared" si="29"/>
        <v>1.142439024390244</v>
      </c>
      <c r="O92" s="20">
        <f t="shared" si="30"/>
        <v>106.06324609903749</v>
      </c>
      <c r="P92" s="20">
        <v>2.5486599999999999</v>
      </c>
      <c r="Q92" s="20">
        <f t="shared" si="31"/>
        <v>2.5419999999999998</v>
      </c>
      <c r="R92" s="20">
        <f t="shared" si="32"/>
        <v>79.331665419570456</v>
      </c>
      <c r="S92" s="20">
        <v>0.320963</v>
      </c>
      <c r="T92" s="20">
        <f t="shared" si="33"/>
        <v>0.31719999999999998</v>
      </c>
      <c r="U92" s="20">
        <v>0.45992300000000003</v>
      </c>
      <c r="V92" s="20">
        <f t="shared" si="34"/>
        <v>0.45619999999999999</v>
      </c>
      <c r="W92" s="22">
        <f t="shared" si="35"/>
        <v>400.99964858743829</v>
      </c>
    </row>
    <row r="93" spans="1:23" x14ac:dyDescent="0.2">
      <c r="A93" s="1">
        <v>310</v>
      </c>
      <c r="B93" s="2">
        <v>44986</v>
      </c>
      <c r="C93" s="1">
        <v>20231017</v>
      </c>
      <c r="D93" s="1">
        <v>45</v>
      </c>
      <c r="E93" s="1" t="s">
        <v>25</v>
      </c>
      <c r="F93" s="1" t="s">
        <v>24</v>
      </c>
      <c r="G93" s="2">
        <f t="shared" si="36"/>
        <v>45460</v>
      </c>
      <c r="H93" s="1">
        <f t="shared" si="25"/>
        <v>474</v>
      </c>
      <c r="I93" s="1">
        <v>1140</v>
      </c>
      <c r="J93" s="12">
        <f t="shared" si="26"/>
        <v>2.4050632911392404</v>
      </c>
      <c r="K93" s="20">
        <f t="shared" si="27"/>
        <v>97.927860837336283</v>
      </c>
      <c r="L93" s="20">
        <v>12.975300000000001</v>
      </c>
      <c r="M93" s="1">
        <f t="shared" si="28"/>
        <v>11.82</v>
      </c>
      <c r="N93" s="20">
        <f t="shared" si="29"/>
        <v>1.0368421052631578</v>
      </c>
      <c r="O93" s="20">
        <f t="shared" si="30"/>
        <v>96.25970141825762</v>
      </c>
      <c r="P93" s="20">
        <v>3.5838899999999998</v>
      </c>
      <c r="Q93" s="20">
        <f t="shared" si="31"/>
        <v>3.5419999999999998</v>
      </c>
      <c r="R93" s="20">
        <f t="shared" si="32"/>
        <v>110.54003104489321</v>
      </c>
      <c r="S93" s="20">
        <v>0.24387300000000001</v>
      </c>
      <c r="T93" s="20">
        <f t="shared" si="33"/>
        <v>0.22109999999999999</v>
      </c>
      <c r="U93" s="20">
        <v>0.56721500000000002</v>
      </c>
      <c r="V93" s="20">
        <f t="shared" si="34"/>
        <v>0.54449999999999998</v>
      </c>
      <c r="W93" s="22">
        <f t="shared" si="35"/>
        <v>400.98729471874475</v>
      </c>
    </row>
    <row r="94" spans="1:23" x14ac:dyDescent="0.2">
      <c r="A94" s="1" t="s">
        <v>75</v>
      </c>
      <c r="B94" s="2">
        <v>45021</v>
      </c>
      <c r="C94" s="1">
        <v>20230691</v>
      </c>
      <c r="D94" s="1">
        <v>79</v>
      </c>
      <c r="E94" s="1" t="s">
        <v>25</v>
      </c>
      <c r="F94" s="1" t="s">
        <v>24</v>
      </c>
      <c r="G94" s="2">
        <f t="shared" si="36"/>
        <v>45460</v>
      </c>
      <c r="H94" s="1">
        <f t="shared" si="25"/>
        <v>439</v>
      </c>
      <c r="I94" s="1">
        <v>926</v>
      </c>
      <c r="J94" s="12">
        <f t="shared" si="26"/>
        <v>2.1093394077448746</v>
      </c>
      <c r="K94" s="20">
        <f t="shared" si="27"/>
        <v>85.886760960250555</v>
      </c>
      <c r="L94" s="20">
        <v>10.401899999999999</v>
      </c>
      <c r="M94" s="1">
        <f t="shared" si="28"/>
        <v>9.59</v>
      </c>
      <c r="N94" s="20">
        <f t="shared" si="29"/>
        <v>1.0356371490280778</v>
      </c>
      <c r="O94" s="20">
        <f t="shared" si="30"/>
        <v>96.147834117709067</v>
      </c>
      <c r="P94" s="20">
        <v>3.9216899999999999</v>
      </c>
      <c r="Q94" s="20">
        <f t="shared" si="31"/>
        <v>3.8919999999999999</v>
      </c>
      <c r="R94" s="20">
        <f t="shared" si="32"/>
        <v>121.46295901375616</v>
      </c>
      <c r="S94" s="20">
        <v>0.26068400000000003</v>
      </c>
      <c r="T94" s="20">
        <f t="shared" si="33"/>
        <v>0.24460000000000001</v>
      </c>
      <c r="U94" s="20">
        <v>0.51266299999999998</v>
      </c>
      <c r="V94" s="20">
        <f t="shared" si="34"/>
        <v>0.49659999999999999</v>
      </c>
      <c r="W94" s="22">
        <f t="shared" si="35"/>
        <v>399.64538820942488</v>
      </c>
    </row>
    <row r="95" spans="1:23" x14ac:dyDescent="0.2">
      <c r="A95" s="1">
        <v>342</v>
      </c>
      <c r="B95" s="2">
        <v>45142</v>
      </c>
      <c r="C95" s="1">
        <v>20232152</v>
      </c>
      <c r="D95" s="1">
        <v>83</v>
      </c>
      <c r="E95" s="1" t="s">
        <v>25</v>
      </c>
      <c r="F95" s="1" t="s">
        <v>24</v>
      </c>
      <c r="G95" s="2">
        <f t="shared" si="36"/>
        <v>45460</v>
      </c>
      <c r="H95" s="1">
        <f t="shared" si="25"/>
        <v>318</v>
      </c>
      <c r="I95" s="1">
        <v>778</v>
      </c>
      <c r="J95" s="12">
        <f t="shared" si="26"/>
        <v>2.4465408805031448</v>
      </c>
      <c r="K95" s="20">
        <f t="shared" si="27"/>
        <v>99.616719344329084</v>
      </c>
      <c r="L95" s="20">
        <v>8.3771000000000004</v>
      </c>
      <c r="M95" s="1">
        <f t="shared" si="28"/>
        <v>8.99</v>
      </c>
      <c r="N95" s="20">
        <f t="shared" si="29"/>
        <v>1.1555269922879177</v>
      </c>
      <c r="O95" s="20">
        <f t="shared" si="30"/>
        <v>107.27832395477526</v>
      </c>
      <c r="P95" s="20">
        <v>2.6171500000000001</v>
      </c>
      <c r="Q95" s="20">
        <f t="shared" si="31"/>
        <v>2.6389999999999998</v>
      </c>
      <c r="R95" s="20">
        <f t="shared" si="32"/>
        <v>82.358876885226749</v>
      </c>
      <c r="S95" s="20">
        <v>0.10613599999999999</v>
      </c>
      <c r="T95" s="20">
        <f t="shared" si="33"/>
        <v>0.1181</v>
      </c>
      <c r="U95" s="20">
        <v>0.21221400000000001</v>
      </c>
      <c r="V95" s="20">
        <f t="shared" si="34"/>
        <v>0.22420000000000001</v>
      </c>
      <c r="W95" s="22">
        <f t="shared" si="35"/>
        <v>396.53224413910641</v>
      </c>
    </row>
    <row r="96" spans="1:23" x14ac:dyDescent="0.2">
      <c r="A96" s="1">
        <v>393</v>
      </c>
      <c r="B96" s="2">
        <v>45091</v>
      </c>
      <c r="C96" s="1">
        <v>20231976</v>
      </c>
      <c r="D96" s="1">
        <v>14</v>
      </c>
      <c r="E96" s="1" t="s">
        <v>25</v>
      </c>
      <c r="F96" s="1" t="s">
        <v>24</v>
      </c>
      <c r="G96" s="2">
        <f t="shared" si="36"/>
        <v>45460</v>
      </c>
      <c r="H96" s="1">
        <f t="shared" si="25"/>
        <v>369</v>
      </c>
      <c r="I96" s="1">
        <v>896</v>
      </c>
      <c r="J96" s="12">
        <f t="shared" si="26"/>
        <v>2.4281842818428183</v>
      </c>
      <c r="K96" s="20">
        <f t="shared" si="27"/>
        <v>98.869286856511366</v>
      </c>
      <c r="L96" s="20">
        <v>9.83751</v>
      </c>
      <c r="M96" s="1">
        <f t="shared" si="28"/>
        <v>9.7899999999999991</v>
      </c>
      <c r="N96" s="20">
        <f t="shared" si="29"/>
        <v>1.0926339285714284</v>
      </c>
      <c r="O96" s="20">
        <f t="shared" si="30"/>
        <v>101.43937557112319</v>
      </c>
      <c r="P96" s="20">
        <v>3.0084300000000002</v>
      </c>
      <c r="Q96" s="20">
        <f t="shared" si="31"/>
        <v>3.0070000000000001</v>
      </c>
      <c r="R96" s="20">
        <f t="shared" si="32"/>
        <v>93.843555435345536</v>
      </c>
      <c r="S96" s="20">
        <v>0.23825399999999999</v>
      </c>
      <c r="T96" s="20">
        <f t="shared" si="33"/>
        <v>0.23730000000000001</v>
      </c>
      <c r="U96" s="20">
        <v>0.32159399999999999</v>
      </c>
      <c r="V96" s="20">
        <f t="shared" si="34"/>
        <v>0.3206</v>
      </c>
      <c r="W96" s="22">
        <f t="shared" si="35"/>
        <v>395.59159343410329</v>
      </c>
    </row>
    <row r="97" spans="1:23" x14ac:dyDescent="0.2">
      <c r="A97" s="1" t="s">
        <v>101</v>
      </c>
      <c r="B97" s="2">
        <v>45008</v>
      </c>
      <c r="C97" s="1">
        <v>20234562</v>
      </c>
      <c r="D97" s="1">
        <v>130</v>
      </c>
      <c r="E97" s="1" t="s">
        <v>25</v>
      </c>
      <c r="F97" s="1" t="s">
        <v>24</v>
      </c>
      <c r="G97" s="2">
        <f t="shared" si="36"/>
        <v>45460</v>
      </c>
      <c r="H97" s="1">
        <f t="shared" si="25"/>
        <v>452</v>
      </c>
      <c r="I97" s="1">
        <v>1130</v>
      </c>
      <c r="J97" s="12">
        <f t="shared" si="26"/>
        <v>2.5</v>
      </c>
      <c r="K97" s="20">
        <f t="shared" si="27"/>
        <v>101.79343429144167</v>
      </c>
      <c r="L97" s="20">
        <v>13.061400000000001</v>
      </c>
      <c r="M97" s="1">
        <f t="shared" si="28"/>
        <v>12.12</v>
      </c>
      <c r="N97" s="20">
        <f t="shared" si="29"/>
        <v>1.0725663716814158</v>
      </c>
      <c r="O97" s="20">
        <f t="shared" si="30"/>
        <v>99.576317517615394</v>
      </c>
      <c r="P97" s="20">
        <v>3.0493199999999998</v>
      </c>
      <c r="Q97" s="20">
        <f t="shared" si="31"/>
        <v>3.0150000000000001</v>
      </c>
      <c r="R97" s="20">
        <f t="shared" si="32"/>
        <v>94.093222360348122</v>
      </c>
      <c r="S97" s="20">
        <v>0.39984799999999998</v>
      </c>
      <c r="T97" s="20">
        <f t="shared" si="33"/>
        <v>0.38119999999999998</v>
      </c>
      <c r="U97" s="20">
        <v>0.63824599999999998</v>
      </c>
      <c r="V97" s="20">
        <f t="shared" si="34"/>
        <v>0.61960000000000004</v>
      </c>
      <c r="W97" s="22">
        <f t="shared" si="35"/>
        <v>395.03929168702058</v>
      </c>
    </row>
    <row r="98" spans="1:23" x14ac:dyDescent="0.2">
      <c r="A98" s="1" t="s">
        <v>39</v>
      </c>
      <c r="B98" s="2">
        <v>45044</v>
      </c>
      <c r="C98" s="1">
        <v>20231850</v>
      </c>
      <c r="D98" s="1">
        <v>8</v>
      </c>
      <c r="E98" s="1" t="s">
        <v>25</v>
      </c>
      <c r="F98" s="1" t="s">
        <v>24</v>
      </c>
      <c r="G98" s="2">
        <f t="shared" si="36"/>
        <v>45460</v>
      </c>
      <c r="H98" s="1">
        <f t="shared" si="25"/>
        <v>416</v>
      </c>
      <c r="I98" s="1">
        <v>956</v>
      </c>
      <c r="J98" s="12">
        <f t="shared" si="26"/>
        <v>2.2980769230769229</v>
      </c>
      <c r="K98" s="20">
        <f t="shared" si="27"/>
        <v>93.571656906363685</v>
      </c>
      <c r="L98" s="20">
        <v>10.9116</v>
      </c>
      <c r="M98" s="1">
        <f t="shared" si="28"/>
        <v>10.33</v>
      </c>
      <c r="N98" s="20">
        <f t="shared" si="29"/>
        <v>1.0805439330543933</v>
      </c>
      <c r="O98" s="20">
        <f t="shared" si="30"/>
        <v>100.3169487785476</v>
      </c>
      <c r="P98" s="20">
        <v>3.2417699999999998</v>
      </c>
      <c r="Q98" s="20">
        <f t="shared" si="31"/>
        <v>3.2210000000000001</v>
      </c>
      <c r="R98" s="20">
        <f t="shared" si="32"/>
        <v>100.52214567916459</v>
      </c>
      <c r="S98" s="20">
        <v>0.26865299999999998</v>
      </c>
      <c r="T98" s="20">
        <f t="shared" si="33"/>
        <v>0.25729999999999997</v>
      </c>
      <c r="U98" s="20">
        <v>0.42527900000000002</v>
      </c>
      <c r="V98" s="20">
        <f t="shared" si="34"/>
        <v>0.41389999999999999</v>
      </c>
      <c r="W98" s="22">
        <f t="shared" si="35"/>
        <v>394.72770014262346</v>
      </c>
    </row>
    <row r="99" spans="1:23" x14ac:dyDescent="0.2">
      <c r="A99" s="1" t="s">
        <v>69</v>
      </c>
      <c r="B99" s="2">
        <v>45131</v>
      </c>
      <c r="C99" s="1">
        <v>20234883</v>
      </c>
      <c r="D99" s="1">
        <v>64</v>
      </c>
      <c r="E99" s="1" t="s">
        <v>25</v>
      </c>
      <c r="F99" s="1" t="s">
        <v>24</v>
      </c>
      <c r="G99" s="2">
        <f t="shared" si="36"/>
        <v>45460</v>
      </c>
      <c r="H99" s="1">
        <f t="shared" si="25"/>
        <v>329</v>
      </c>
      <c r="I99" s="1">
        <v>844</v>
      </c>
      <c r="J99" s="12">
        <f t="shared" si="26"/>
        <v>2.5653495440729484</v>
      </c>
      <c r="K99" s="20">
        <f t="shared" si="27"/>
        <v>104.45429609966781</v>
      </c>
      <c r="L99" s="20">
        <v>9.6381599999999992</v>
      </c>
      <c r="M99" s="1">
        <f t="shared" si="28"/>
        <v>10.1</v>
      </c>
      <c r="N99" s="20">
        <f t="shared" si="29"/>
        <v>1.1966824644549763</v>
      </c>
      <c r="O99" s="20">
        <f t="shared" si="30"/>
        <v>111.09916942624942</v>
      </c>
      <c r="P99" s="20">
        <v>2.1519300000000001</v>
      </c>
      <c r="Q99" s="20">
        <f t="shared" si="31"/>
        <v>2.169</v>
      </c>
      <c r="R99" s="20">
        <f t="shared" si="32"/>
        <v>67.690945041325065</v>
      </c>
      <c r="S99" s="20">
        <v>0.179594</v>
      </c>
      <c r="T99" s="20">
        <f t="shared" si="33"/>
        <v>0.18859999999999999</v>
      </c>
      <c r="U99" s="20">
        <v>0.19431100000000001</v>
      </c>
      <c r="V99" s="20">
        <f t="shared" si="34"/>
        <v>0.20330000000000001</v>
      </c>
      <c r="W99" s="22">
        <f t="shared" si="35"/>
        <v>394.34357999349169</v>
      </c>
    </row>
    <row r="100" spans="1:23" x14ac:dyDescent="0.2">
      <c r="A100" s="1">
        <v>4312</v>
      </c>
      <c r="B100" s="2">
        <v>45083</v>
      </c>
      <c r="C100" s="1">
        <v>20231284</v>
      </c>
      <c r="D100" s="1">
        <v>48</v>
      </c>
      <c r="E100" s="1" t="s">
        <v>25</v>
      </c>
      <c r="F100" s="1" t="s">
        <v>24</v>
      </c>
      <c r="G100" s="2">
        <f t="shared" si="36"/>
        <v>45460</v>
      </c>
      <c r="H100" s="1">
        <f t="shared" si="25"/>
        <v>377</v>
      </c>
      <c r="I100" s="1">
        <v>724</v>
      </c>
      <c r="J100" s="12">
        <f t="shared" si="26"/>
        <v>1.9204244031830238</v>
      </c>
      <c r="K100" s="20">
        <f t="shared" si="27"/>
        <v>78.194638118836892</v>
      </c>
      <c r="L100" s="20">
        <v>8.84605</v>
      </c>
      <c r="M100" s="1">
        <f t="shared" si="28"/>
        <v>8.6999999999999993</v>
      </c>
      <c r="N100" s="20">
        <f t="shared" si="29"/>
        <v>1.2016574585635358</v>
      </c>
      <c r="O100" s="20">
        <f t="shared" si="30"/>
        <v>111.56104442632571</v>
      </c>
      <c r="P100" s="20">
        <v>2.9291100000000001</v>
      </c>
      <c r="Q100" s="20">
        <f t="shared" si="31"/>
        <v>2.9239999999999999</v>
      </c>
      <c r="R100" s="20">
        <f t="shared" si="32"/>
        <v>91.25326108844375</v>
      </c>
      <c r="S100" s="20">
        <v>0.19037100000000001</v>
      </c>
      <c r="T100" s="20">
        <f t="shared" si="33"/>
        <v>0.18759999999999999</v>
      </c>
      <c r="U100" s="20">
        <v>0.26680599999999999</v>
      </c>
      <c r="V100" s="20">
        <f t="shared" si="34"/>
        <v>0.26400000000000001</v>
      </c>
      <c r="W100" s="22">
        <f t="shared" si="35"/>
        <v>392.56998805993209</v>
      </c>
    </row>
    <row r="101" spans="1:23" x14ac:dyDescent="0.2">
      <c r="A101" s="1" t="s">
        <v>59</v>
      </c>
      <c r="B101" s="2">
        <v>45109</v>
      </c>
      <c r="C101" s="1">
        <v>20231854</v>
      </c>
      <c r="D101" s="1">
        <v>46</v>
      </c>
      <c r="E101" s="1" t="s">
        <v>25</v>
      </c>
      <c r="F101" s="1" t="s">
        <v>24</v>
      </c>
      <c r="G101" s="2">
        <f t="shared" si="36"/>
        <v>45460</v>
      </c>
      <c r="H101" s="1">
        <f t="shared" si="25"/>
        <v>351</v>
      </c>
      <c r="I101" s="1">
        <v>950</v>
      </c>
      <c r="J101" s="12">
        <f t="shared" si="26"/>
        <v>2.7065527065527064</v>
      </c>
      <c r="K101" s="20">
        <f t="shared" si="27"/>
        <v>110.20371803631861</v>
      </c>
      <c r="L101" s="20">
        <v>10.3925</v>
      </c>
      <c r="M101" s="1">
        <f t="shared" si="28"/>
        <v>10.57</v>
      </c>
      <c r="N101" s="20">
        <f t="shared" si="29"/>
        <v>1.1126315789473684</v>
      </c>
      <c r="O101" s="20">
        <f t="shared" si="30"/>
        <v>103.29594355238407</v>
      </c>
      <c r="P101" s="20">
        <v>2.40768</v>
      </c>
      <c r="Q101" s="20">
        <f t="shared" si="31"/>
        <v>2.4140000000000001</v>
      </c>
      <c r="R101" s="20">
        <f t="shared" si="32"/>
        <v>75.336994619529136</v>
      </c>
      <c r="S101" s="20">
        <v>0.20278299999999999</v>
      </c>
      <c r="T101" s="20">
        <f t="shared" si="33"/>
        <v>0.20619999999999999</v>
      </c>
      <c r="U101" s="20">
        <v>0.23491999999999999</v>
      </c>
      <c r="V101" s="20">
        <f t="shared" si="34"/>
        <v>0.23830000000000001</v>
      </c>
      <c r="W101" s="22">
        <f t="shared" si="35"/>
        <v>392.1325997606159</v>
      </c>
    </row>
    <row r="102" spans="1:23" x14ac:dyDescent="0.2">
      <c r="A102" s="1">
        <v>615</v>
      </c>
      <c r="B102" s="2">
        <v>45092</v>
      </c>
      <c r="C102" s="1">
        <v>20234564</v>
      </c>
      <c r="D102" s="1">
        <v>65</v>
      </c>
      <c r="E102" s="1" t="s">
        <v>25</v>
      </c>
      <c r="F102" s="1" t="s">
        <v>24</v>
      </c>
      <c r="G102" s="2">
        <f t="shared" si="36"/>
        <v>45460</v>
      </c>
      <c r="H102" s="1">
        <f t="shared" si="25"/>
        <v>368</v>
      </c>
      <c r="I102" s="1">
        <v>1035</v>
      </c>
      <c r="J102" s="12">
        <f t="shared" si="26"/>
        <v>2.8125</v>
      </c>
      <c r="K102" s="20">
        <f t="shared" si="27"/>
        <v>114.51761357787188</v>
      </c>
      <c r="L102" s="20">
        <v>11.326499999999999</v>
      </c>
      <c r="M102" s="1">
        <f t="shared" si="28"/>
        <v>11.29</v>
      </c>
      <c r="N102" s="20">
        <f t="shared" si="29"/>
        <v>1.0908212560386472</v>
      </c>
      <c r="O102" s="20">
        <f t="shared" si="30"/>
        <v>101.27108831128983</v>
      </c>
      <c r="P102" s="20">
        <v>2.3731200000000001</v>
      </c>
      <c r="Q102" s="20">
        <f t="shared" si="31"/>
        <v>2.3719999999999999</v>
      </c>
      <c r="R102" s="20">
        <f t="shared" si="32"/>
        <v>74.026243263265584</v>
      </c>
      <c r="S102" s="20">
        <v>0.25615700000000002</v>
      </c>
      <c r="T102" s="20">
        <f t="shared" si="33"/>
        <v>0.25540000000000002</v>
      </c>
      <c r="U102" s="20">
        <v>0.46336300000000002</v>
      </c>
      <c r="V102" s="20">
        <f t="shared" si="34"/>
        <v>0.4627</v>
      </c>
      <c r="W102" s="22">
        <f t="shared" si="35"/>
        <v>391.08603346371711</v>
      </c>
    </row>
    <row r="103" spans="1:23" x14ac:dyDescent="0.2">
      <c r="A103" s="1" t="s">
        <v>38</v>
      </c>
      <c r="B103" s="2">
        <v>45046</v>
      </c>
      <c r="C103" s="1">
        <v>20231209</v>
      </c>
      <c r="D103" s="1">
        <v>6</v>
      </c>
      <c r="E103" s="1" t="s">
        <v>25</v>
      </c>
      <c r="F103" s="1" t="s">
        <v>24</v>
      </c>
      <c r="G103" s="2">
        <f t="shared" si="36"/>
        <v>45460</v>
      </c>
      <c r="H103" s="1">
        <f t="shared" si="25"/>
        <v>414</v>
      </c>
      <c r="I103" s="1">
        <v>832</v>
      </c>
      <c r="J103" s="12">
        <f t="shared" si="26"/>
        <v>2.0096618357487923</v>
      </c>
      <c r="K103" s="20">
        <f t="shared" si="27"/>
        <v>81.828152010125095</v>
      </c>
      <c r="L103" s="20">
        <v>9.1394000000000002</v>
      </c>
      <c r="M103" s="1">
        <f t="shared" si="28"/>
        <v>8.58</v>
      </c>
      <c r="N103" s="20">
        <f t="shared" si="29"/>
        <v>1.03125</v>
      </c>
      <c r="O103" s="20">
        <f t="shared" si="30"/>
        <v>95.740534246902811</v>
      </c>
      <c r="P103" s="20">
        <v>3.7614000000000001</v>
      </c>
      <c r="Q103" s="20">
        <f t="shared" si="31"/>
        <v>3.7410000000000001</v>
      </c>
      <c r="R103" s="20">
        <f t="shared" si="32"/>
        <v>116.75049580433243</v>
      </c>
      <c r="S103" s="20">
        <v>0.26324599999999998</v>
      </c>
      <c r="T103" s="20">
        <f t="shared" si="33"/>
        <v>0.25230000000000002</v>
      </c>
      <c r="U103" s="20">
        <v>0.19730500000000001</v>
      </c>
      <c r="V103" s="20">
        <f t="shared" si="34"/>
        <v>0.18629999999999999</v>
      </c>
      <c r="W103" s="22">
        <f t="shared" si="35"/>
        <v>390.05971630826315</v>
      </c>
    </row>
    <row r="104" spans="1:23" x14ac:dyDescent="0.2">
      <c r="A104" s="1" t="s">
        <v>63</v>
      </c>
      <c r="B104" s="2">
        <v>45023</v>
      </c>
      <c r="C104" s="1">
        <v>20235438</v>
      </c>
      <c r="D104" s="1">
        <v>51</v>
      </c>
      <c r="E104" s="1" t="s">
        <v>25</v>
      </c>
      <c r="F104" s="1" t="s">
        <v>24</v>
      </c>
      <c r="G104" s="2">
        <f t="shared" si="36"/>
        <v>45460</v>
      </c>
      <c r="H104" s="1">
        <f t="shared" ref="H104:H135" si="37">G104-B104</f>
        <v>437</v>
      </c>
      <c r="I104" s="1">
        <v>964</v>
      </c>
      <c r="J104" s="12">
        <f t="shared" ref="J104:J135" si="38">I104/H104</f>
        <v>2.2059496567505721</v>
      </c>
      <c r="K104" s="20">
        <f t="shared" ref="K104:K135" si="39">J104/J$145*100</f>
        <v>89.820476573867069</v>
      </c>
      <c r="L104" s="20">
        <v>10.997400000000001</v>
      </c>
      <c r="M104" s="1">
        <f t="shared" ref="M104:M135" si="40">ROUND(L104+4.42*(LN(365)-LN(H104)),2)</f>
        <v>10.199999999999999</v>
      </c>
      <c r="N104" s="20">
        <f t="shared" ref="N104:N135" si="41">M104/I104*100</f>
        <v>1.0580912863070537</v>
      </c>
      <c r="O104" s="20">
        <f t="shared" ref="O104:O135" si="42">N104/N$145*100</f>
        <v>98.23246063808962</v>
      </c>
      <c r="P104" s="20">
        <v>3.3434200000000001</v>
      </c>
      <c r="Q104" s="20">
        <f t="shared" ref="Q104:Q135" si="43">ROUND(P104+0.16*(LN(365)-LN(H104)),3)</f>
        <v>3.3149999999999999</v>
      </c>
      <c r="R104" s="20">
        <f t="shared" ref="R104:R135" si="44">Q104/Q$145*100</f>
        <v>103.45573204794493</v>
      </c>
      <c r="S104" s="20">
        <v>0.235318</v>
      </c>
      <c r="T104" s="20">
        <f t="shared" ref="T104:T135" si="45">ROUND(S104+0.087*(LN(365)-LN(H104)),4)</f>
        <v>0.21970000000000001</v>
      </c>
      <c r="U104" s="20">
        <v>0.40954800000000002</v>
      </c>
      <c r="V104" s="20">
        <f t="shared" ref="V104:V135" si="46">ROUND(U104+0.087*(LN(365)-LN(H104)),4)</f>
        <v>0.39389999999999997</v>
      </c>
      <c r="W104" s="22">
        <f t="shared" ref="W104:W135" si="47">SUM((2*O104),K104,R104)</f>
        <v>389.74112989799124</v>
      </c>
    </row>
    <row r="105" spans="1:23" x14ac:dyDescent="0.2">
      <c r="A105" s="1">
        <v>2319</v>
      </c>
      <c r="B105" s="2">
        <v>45021</v>
      </c>
      <c r="C105" s="1">
        <v>20230542</v>
      </c>
      <c r="D105" s="1">
        <v>90</v>
      </c>
      <c r="E105" s="1" t="s">
        <v>25</v>
      </c>
      <c r="F105" s="1" t="s">
        <v>24</v>
      </c>
      <c r="G105" s="2">
        <f t="shared" si="36"/>
        <v>45460</v>
      </c>
      <c r="H105" s="1">
        <f t="shared" si="37"/>
        <v>439</v>
      </c>
      <c r="I105" s="1">
        <v>906</v>
      </c>
      <c r="J105" s="12">
        <f t="shared" si="38"/>
        <v>2.0637813211845102</v>
      </c>
      <c r="K105" s="20">
        <f t="shared" si="39"/>
        <v>84.031755323960041</v>
      </c>
      <c r="L105" s="20">
        <v>9.9185599999999994</v>
      </c>
      <c r="M105" s="1">
        <f t="shared" si="40"/>
        <v>9.1</v>
      </c>
      <c r="N105" s="20">
        <f t="shared" si="41"/>
        <v>1.0044150110375274</v>
      </c>
      <c r="O105" s="20">
        <f t="shared" si="42"/>
        <v>93.24919249681615</v>
      </c>
      <c r="P105" s="20">
        <v>3.8328899999999999</v>
      </c>
      <c r="Q105" s="20">
        <f t="shared" si="43"/>
        <v>3.8029999999999999</v>
      </c>
      <c r="R105" s="20">
        <f t="shared" si="44"/>
        <v>118.68541447310245</v>
      </c>
      <c r="S105" s="20">
        <v>0.33571000000000001</v>
      </c>
      <c r="T105" s="20">
        <f t="shared" si="45"/>
        <v>0.3196</v>
      </c>
      <c r="U105" s="20">
        <v>0.32198399999999999</v>
      </c>
      <c r="V105" s="20">
        <f t="shared" si="46"/>
        <v>0.30590000000000001</v>
      </c>
      <c r="W105" s="22">
        <f t="shared" si="47"/>
        <v>389.2155547906948</v>
      </c>
    </row>
    <row r="106" spans="1:23" x14ac:dyDescent="0.2">
      <c r="A106" s="1" t="s">
        <v>81</v>
      </c>
      <c r="B106" s="2">
        <v>45027</v>
      </c>
      <c r="C106" s="1">
        <v>20230316</v>
      </c>
      <c r="D106" s="1">
        <v>89</v>
      </c>
      <c r="E106" s="1" t="s">
        <v>25</v>
      </c>
      <c r="F106" s="1" t="s">
        <v>24</v>
      </c>
      <c r="G106" s="2">
        <f t="shared" ref="G106:G137" si="48">G105</f>
        <v>45460</v>
      </c>
      <c r="H106" s="1">
        <f t="shared" si="37"/>
        <v>433</v>
      </c>
      <c r="I106" s="1">
        <v>1030</v>
      </c>
      <c r="J106" s="12">
        <f t="shared" si="38"/>
        <v>2.3787528868360277</v>
      </c>
      <c r="K106" s="20">
        <f t="shared" si="39"/>
        <v>96.856570272688145</v>
      </c>
      <c r="L106" s="20">
        <v>11.0778</v>
      </c>
      <c r="M106" s="1">
        <f t="shared" si="40"/>
        <v>10.32</v>
      </c>
      <c r="N106" s="20">
        <f t="shared" si="41"/>
        <v>1.0019417475728156</v>
      </c>
      <c r="O106" s="20">
        <f t="shared" si="42"/>
        <v>93.019576433354473</v>
      </c>
      <c r="P106" s="20">
        <v>3.4331900000000002</v>
      </c>
      <c r="Q106" s="20">
        <f t="shared" si="43"/>
        <v>3.4060000000000001</v>
      </c>
      <c r="R106" s="20">
        <f t="shared" si="44"/>
        <v>106.29569331984932</v>
      </c>
      <c r="S106" s="20">
        <v>0.299151</v>
      </c>
      <c r="T106" s="20">
        <f t="shared" si="45"/>
        <v>0.2843</v>
      </c>
      <c r="U106" s="20">
        <v>0.44300699999999998</v>
      </c>
      <c r="V106" s="20">
        <f t="shared" si="46"/>
        <v>0.42809999999999998</v>
      </c>
      <c r="W106" s="22">
        <f t="shared" si="47"/>
        <v>389.1914164592464</v>
      </c>
    </row>
    <row r="107" spans="1:23" x14ac:dyDescent="0.2">
      <c r="A107" s="6" t="s">
        <v>58</v>
      </c>
      <c r="B107" s="2">
        <v>45063</v>
      </c>
      <c r="C107" s="1">
        <v>20230577</v>
      </c>
      <c r="D107" s="1">
        <v>44</v>
      </c>
      <c r="E107" s="1" t="s">
        <v>25</v>
      </c>
      <c r="F107" s="1" t="s">
        <v>24</v>
      </c>
      <c r="G107" s="2">
        <f t="shared" si="48"/>
        <v>45460</v>
      </c>
      <c r="H107" s="1">
        <f t="shared" si="37"/>
        <v>397</v>
      </c>
      <c r="I107" s="1">
        <v>1035</v>
      </c>
      <c r="J107" s="12">
        <f t="shared" si="38"/>
        <v>2.6070528967254409</v>
      </c>
      <c r="K107" s="20">
        <f t="shared" si="39"/>
        <v>106.15234709485355</v>
      </c>
      <c r="L107" s="20">
        <v>11.886200000000001</v>
      </c>
      <c r="M107" s="1">
        <f t="shared" si="40"/>
        <v>11.51</v>
      </c>
      <c r="N107" s="20">
        <f t="shared" si="41"/>
        <v>1.1120772946859905</v>
      </c>
      <c r="O107" s="20">
        <f t="shared" si="42"/>
        <v>103.24448418626628</v>
      </c>
      <c r="P107" s="20">
        <v>2.3913799999999998</v>
      </c>
      <c r="Q107" s="20">
        <f t="shared" si="43"/>
        <v>2.3780000000000001</v>
      </c>
      <c r="R107" s="20">
        <f t="shared" si="44"/>
        <v>74.21349345701752</v>
      </c>
      <c r="S107" s="20">
        <v>0.25949</v>
      </c>
      <c r="T107" s="20">
        <f t="shared" si="45"/>
        <v>0.25219999999999998</v>
      </c>
      <c r="U107" s="20">
        <v>0.391874</v>
      </c>
      <c r="V107" s="20">
        <f t="shared" si="46"/>
        <v>0.3846</v>
      </c>
      <c r="W107" s="22">
        <f t="shared" si="47"/>
        <v>386.85480892440364</v>
      </c>
    </row>
    <row r="108" spans="1:23" x14ac:dyDescent="0.2">
      <c r="A108" s="1" t="s">
        <v>77</v>
      </c>
      <c r="B108" s="2">
        <v>45061</v>
      </c>
      <c r="C108" s="1">
        <v>20231124</v>
      </c>
      <c r="D108" s="1">
        <v>84</v>
      </c>
      <c r="E108" s="1" t="s">
        <v>25</v>
      </c>
      <c r="F108" s="1" t="s">
        <v>24</v>
      </c>
      <c r="G108" s="2">
        <f t="shared" si="48"/>
        <v>45460</v>
      </c>
      <c r="H108" s="1">
        <f t="shared" si="37"/>
        <v>399</v>
      </c>
      <c r="I108" s="1">
        <v>944</v>
      </c>
      <c r="J108" s="12">
        <f t="shared" si="38"/>
        <v>2.3659147869674184</v>
      </c>
      <c r="K108" s="20">
        <f t="shared" si="39"/>
        <v>96.333836562527253</v>
      </c>
      <c r="L108" s="20">
        <v>9.8370899999999999</v>
      </c>
      <c r="M108" s="1">
        <f t="shared" si="40"/>
        <v>9.44</v>
      </c>
      <c r="N108" s="20">
        <f t="shared" si="41"/>
        <v>1</v>
      </c>
      <c r="O108" s="20">
        <f t="shared" si="42"/>
        <v>92.839305936390602</v>
      </c>
      <c r="P108" s="20">
        <v>3.3462700000000001</v>
      </c>
      <c r="Q108" s="20">
        <f t="shared" si="43"/>
        <v>3.3319999999999999</v>
      </c>
      <c r="R108" s="20">
        <f t="shared" si="44"/>
        <v>103.98627426357542</v>
      </c>
      <c r="S108" s="20">
        <v>0.22622</v>
      </c>
      <c r="T108" s="20">
        <f t="shared" si="45"/>
        <v>0.2185</v>
      </c>
      <c r="U108" s="20">
        <v>0.26578800000000002</v>
      </c>
      <c r="V108" s="20">
        <f t="shared" si="46"/>
        <v>0.25800000000000001</v>
      </c>
      <c r="W108" s="22">
        <f t="shared" si="47"/>
        <v>385.99872269888385</v>
      </c>
    </row>
    <row r="109" spans="1:23" x14ac:dyDescent="0.2">
      <c r="A109" s="1" t="s">
        <v>106</v>
      </c>
      <c r="B109" s="2">
        <v>45110</v>
      </c>
      <c r="C109" s="1">
        <v>20231868</v>
      </c>
      <c r="D109" s="1">
        <v>144</v>
      </c>
      <c r="E109" s="1" t="s">
        <v>25</v>
      </c>
      <c r="F109" s="1" t="s">
        <v>24</v>
      </c>
      <c r="G109" s="2">
        <f t="shared" si="48"/>
        <v>45460</v>
      </c>
      <c r="H109" s="1">
        <f t="shared" si="37"/>
        <v>350</v>
      </c>
      <c r="I109" s="1">
        <v>746</v>
      </c>
      <c r="J109" s="12">
        <f t="shared" si="38"/>
        <v>2.1314285714285712</v>
      </c>
      <c r="K109" s="20">
        <f t="shared" si="39"/>
        <v>86.786173693046265</v>
      </c>
      <c r="L109" s="20">
        <v>8.8270099999999996</v>
      </c>
      <c r="M109" s="1">
        <f t="shared" si="40"/>
        <v>9.01</v>
      </c>
      <c r="N109" s="20">
        <f t="shared" si="41"/>
        <v>1.207774798927614</v>
      </c>
      <c r="O109" s="20">
        <f t="shared" si="42"/>
        <v>112.12897405990341</v>
      </c>
      <c r="P109" s="20">
        <v>2.3907799999999999</v>
      </c>
      <c r="Q109" s="20">
        <f t="shared" si="43"/>
        <v>2.3969999999999998</v>
      </c>
      <c r="R109" s="20">
        <f t="shared" si="44"/>
        <v>74.806452403898646</v>
      </c>
      <c r="S109" s="20">
        <v>0.172566</v>
      </c>
      <c r="T109" s="20">
        <f t="shared" si="45"/>
        <v>0.1762</v>
      </c>
      <c r="U109" s="20">
        <v>0.22766900000000001</v>
      </c>
      <c r="V109" s="20">
        <f t="shared" si="46"/>
        <v>0.23130000000000001</v>
      </c>
      <c r="W109" s="22">
        <f t="shared" si="47"/>
        <v>385.85057421675174</v>
      </c>
    </row>
    <row r="110" spans="1:23" x14ac:dyDescent="0.2">
      <c r="A110" s="1" t="s">
        <v>103</v>
      </c>
      <c r="B110" s="2">
        <v>45047</v>
      </c>
      <c r="C110" s="1">
        <v>20230710</v>
      </c>
      <c r="D110" s="1">
        <v>134</v>
      </c>
      <c r="E110" s="1" t="s">
        <v>25</v>
      </c>
      <c r="F110" s="1" t="s">
        <v>24</v>
      </c>
      <c r="G110" s="2">
        <f t="shared" si="48"/>
        <v>45460</v>
      </c>
      <c r="H110" s="1">
        <f t="shared" si="37"/>
        <v>413</v>
      </c>
      <c r="I110" s="1">
        <v>1030</v>
      </c>
      <c r="J110" s="12">
        <f t="shared" si="38"/>
        <v>2.4939467312348667</v>
      </c>
      <c r="K110" s="20">
        <f t="shared" si="39"/>
        <v>101.54696108492487</v>
      </c>
      <c r="L110" s="20">
        <v>11.463699999999999</v>
      </c>
      <c r="M110" s="1">
        <f t="shared" si="40"/>
        <v>10.92</v>
      </c>
      <c r="N110" s="20">
        <f t="shared" si="41"/>
        <v>1.0601941747572816</v>
      </c>
      <c r="O110" s="20">
        <f t="shared" si="42"/>
        <v>98.427691342270435</v>
      </c>
      <c r="P110" s="20">
        <v>2.8177500000000002</v>
      </c>
      <c r="Q110" s="20">
        <f t="shared" si="43"/>
        <v>2.798</v>
      </c>
      <c r="R110" s="20">
        <f t="shared" si="44"/>
        <v>87.321007019653081</v>
      </c>
      <c r="S110" s="20">
        <v>0.37964199999999998</v>
      </c>
      <c r="T110" s="20">
        <f t="shared" si="45"/>
        <v>0.36890000000000001</v>
      </c>
      <c r="U110" s="20">
        <v>0.46320499999999998</v>
      </c>
      <c r="V110" s="20">
        <f t="shared" si="46"/>
        <v>0.45250000000000001</v>
      </c>
      <c r="W110" s="22">
        <f t="shared" si="47"/>
        <v>385.72335078911885</v>
      </c>
    </row>
    <row r="111" spans="1:23" x14ac:dyDescent="0.2">
      <c r="A111" s="1" t="s">
        <v>90</v>
      </c>
      <c r="B111" s="2">
        <v>45081</v>
      </c>
      <c r="C111" s="1">
        <v>20232136</v>
      </c>
      <c r="D111" s="1">
        <v>106</v>
      </c>
      <c r="E111" s="1" t="s">
        <v>25</v>
      </c>
      <c r="F111" s="1" t="s">
        <v>24</v>
      </c>
      <c r="G111" s="2">
        <f t="shared" si="48"/>
        <v>45460</v>
      </c>
      <c r="H111" s="1">
        <f t="shared" si="37"/>
        <v>379</v>
      </c>
      <c r="I111" s="1">
        <v>952</v>
      </c>
      <c r="J111" s="12">
        <f t="shared" si="38"/>
        <v>2.5118733509234827</v>
      </c>
      <c r="K111" s="20">
        <f t="shared" si="39"/>
        <v>102.27688595826119</v>
      </c>
      <c r="L111" s="20">
        <v>10.4148</v>
      </c>
      <c r="M111" s="1">
        <f t="shared" si="40"/>
        <v>10.25</v>
      </c>
      <c r="N111" s="20">
        <f t="shared" si="41"/>
        <v>1.0766806722689075</v>
      </c>
      <c r="O111" s="20">
        <f t="shared" si="42"/>
        <v>99.958286328571816</v>
      </c>
      <c r="P111" s="20">
        <v>2.6590799999999999</v>
      </c>
      <c r="Q111" s="20">
        <f t="shared" si="43"/>
        <v>2.653</v>
      </c>
      <c r="R111" s="20">
        <f t="shared" si="44"/>
        <v>82.795794003981285</v>
      </c>
      <c r="S111" s="20">
        <v>0.23889099999999999</v>
      </c>
      <c r="T111" s="20">
        <f t="shared" si="45"/>
        <v>0.2356</v>
      </c>
      <c r="U111" s="20">
        <v>0.46253699999999998</v>
      </c>
      <c r="V111" s="20">
        <f t="shared" si="46"/>
        <v>0.45929999999999999</v>
      </c>
      <c r="W111" s="22">
        <f t="shared" si="47"/>
        <v>384.98925261938609</v>
      </c>
    </row>
    <row r="112" spans="1:23" x14ac:dyDescent="0.2">
      <c r="A112" s="1" t="s">
        <v>92</v>
      </c>
      <c r="B112" s="2">
        <v>44990</v>
      </c>
      <c r="C112" s="1">
        <v>20230585</v>
      </c>
      <c r="D112" s="1">
        <v>114</v>
      </c>
      <c r="E112" s="1" t="s">
        <v>25</v>
      </c>
      <c r="F112" s="1" t="s">
        <v>24</v>
      </c>
      <c r="G112" s="2">
        <f t="shared" si="48"/>
        <v>45460</v>
      </c>
      <c r="H112" s="1">
        <f t="shared" si="37"/>
        <v>470</v>
      </c>
      <c r="I112" s="1">
        <v>1020</v>
      </c>
      <c r="J112" s="12">
        <f t="shared" si="38"/>
        <v>2.1702127659574466</v>
      </c>
      <c r="K112" s="20">
        <f t="shared" si="39"/>
        <v>88.365364235974894</v>
      </c>
      <c r="L112" s="20">
        <v>11.3935</v>
      </c>
      <c r="M112" s="1">
        <f t="shared" si="40"/>
        <v>10.28</v>
      </c>
      <c r="N112" s="20">
        <f t="shared" si="41"/>
        <v>1.0078431372549019</v>
      </c>
      <c r="O112" s="20">
        <f t="shared" si="42"/>
        <v>93.567457355499556</v>
      </c>
      <c r="P112" s="20">
        <v>3.5467599999999999</v>
      </c>
      <c r="Q112" s="20">
        <f t="shared" si="43"/>
        <v>3.5059999999999998</v>
      </c>
      <c r="R112" s="20">
        <f t="shared" si="44"/>
        <v>109.41652988238158</v>
      </c>
      <c r="S112" s="20">
        <v>0.20411199999999999</v>
      </c>
      <c r="T112" s="20">
        <f t="shared" si="45"/>
        <v>0.18210000000000001</v>
      </c>
      <c r="U112" s="20">
        <v>0.33759499999999998</v>
      </c>
      <c r="V112" s="20">
        <f t="shared" si="46"/>
        <v>0.31559999999999999</v>
      </c>
      <c r="W112" s="22">
        <f t="shared" si="47"/>
        <v>384.91680882935555</v>
      </c>
    </row>
    <row r="113" spans="1:23" x14ac:dyDescent="0.2">
      <c r="A113" s="1" t="s">
        <v>85</v>
      </c>
      <c r="B113" s="2">
        <v>45064</v>
      </c>
      <c r="C113" s="1">
        <v>20232386</v>
      </c>
      <c r="D113" s="1">
        <v>95</v>
      </c>
      <c r="E113" s="1" t="s">
        <v>25</v>
      </c>
      <c r="F113" s="1" t="s">
        <v>24</v>
      </c>
      <c r="G113" s="2">
        <f t="shared" si="48"/>
        <v>45460</v>
      </c>
      <c r="H113" s="1">
        <f t="shared" si="37"/>
        <v>396</v>
      </c>
      <c r="I113" s="1">
        <v>1025</v>
      </c>
      <c r="J113" s="12">
        <f t="shared" si="38"/>
        <v>2.5883838383838382</v>
      </c>
      <c r="K113" s="20">
        <f t="shared" si="39"/>
        <v>105.39219206942192</v>
      </c>
      <c r="L113" s="20">
        <v>11.4184</v>
      </c>
      <c r="M113" s="1">
        <f t="shared" si="40"/>
        <v>11.06</v>
      </c>
      <c r="N113" s="20">
        <f t="shared" si="41"/>
        <v>1.0790243902439025</v>
      </c>
      <c r="O113" s="20">
        <f t="shared" si="42"/>
        <v>100.17587547868099</v>
      </c>
      <c r="P113" s="20">
        <v>2.4864899999999999</v>
      </c>
      <c r="Q113" s="20">
        <f t="shared" si="43"/>
        <v>2.4729999999999999</v>
      </c>
      <c r="R113" s="20">
        <f t="shared" si="44"/>
        <v>77.178288191423178</v>
      </c>
      <c r="S113" s="20">
        <v>0.28945799999999999</v>
      </c>
      <c r="T113" s="20">
        <f t="shared" si="45"/>
        <v>0.28239999999999998</v>
      </c>
      <c r="U113" s="20">
        <v>0.41325299999999998</v>
      </c>
      <c r="V113" s="20">
        <f t="shared" si="46"/>
        <v>0.40620000000000001</v>
      </c>
      <c r="W113" s="22">
        <f t="shared" si="47"/>
        <v>382.92223121820706</v>
      </c>
    </row>
    <row r="114" spans="1:23" x14ac:dyDescent="0.2">
      <c r="A114" s="1">
        <v>3701</v>
      </c>
      <c r="B114" s="2">
        <v>45104</v>
      </c>
      <c r="C114" s="1">
        <v>20232128</v>
      </c>
      <c r="D114" s="1">
        <v>98</v>
      </c>
      <c r="E114" s="1" t="s">
        <v>25</v>
      </c>
      <c r="F114" s="1" t="s">
        <v>24</v>
      </c>
      <c r="G114" s="2">
        <f t="shared" si="48"/>
        <v>45460</v>
      </c>
      <c r="H114" s="1">
        <f t="shared" si="37"/>
        <v>356</v>
      </c>
      <c r="I114" s="1">
        <v>922</v>
      </c>
      <c r="J114" s="12">
        <f t="shared" si="38"/>
        <v>2.5898876404494384</v>
      </c>
      <c r="K114" s="20">
        <f t="shared" si="39"/>
        <v>105.45342294012275</v>
      </c>
      <c r="L114" s="20">
        <v>10.4741</v>
      </c>
      <c r="M114" s="1">
        <f t="shared" si="40"/>
        <v>10.58</v>
      </c>
      <c r="N114" s="20">
        <f t="shared" si="41"/>
        <v>1.1475054229934925</v>
      </c>
      <c r="O114" s="20">
        <f t="shared" si="42"/>
        <v>106.53360702896015</v>
      </c>
      <c r="P114" s="20">
        <v>2.0433599999999998</v>
      </c>
      <c r="Q114" s="20">
        <f t="shared" si="43"/>
        <v>2.0470000000000002</v>
      </c>
      <c r="R114" s="20">
        <f t="shared" si="44"/>
        <v>63.883524435035689</v>
      </c>
      <c r="S114" s="20">
        <v>0.17689299999999999</v>
      </c>
      <c r="T114" s="20">
        <f t="shared" si="45"/>
        <v>0.17910000000000001</v>
      </c>
      <c r="U114" s="20">
        <v>0.241893</v>
      </c>
      <c r="V114" s="20">
        <f t="shared" si="46"/>
        <v>0.24410000000000001</v>
      </c>
      <c r="W114" s="22">
        <f t="shared" si="47"/>
        <v>382.40416143307874</v>
      </c>
    </row>
    <row r="115" spans="1:23" x14ac:dyDescent="0.2">
      <c r="A115" s="1" t="s">
        <v>42</v>
      </c>
      <c r="B115" s="2">
        <v>45040</v>
      </c>
      <c r="C115" s="1">
        <v>20230763</v>
      </c>
      <c r="D115" s="1">
        <v>17</v>
      </c>
      <c r="E115" s="1" t="s">
        <v>25</v>
      </c>
      <c r="F115" s="1" t="s">
        <v>24</v>
      </c>
      <c r="G115" s="2">
        <f t="shared" si="48"/>
        <v>45460</v>
      </c>
      <c r="H115" s="1">
        <f t="shared" si="37"/>
        <v>420</v>
      </c>
      <c r="I115" s="1">
        <v>824</v>
      </c>
      <c r="J115" s="12">
        <f t="shared" si="38"/>
        <v>1.9619047619047618</v>
      </c>
      <c r="K115" s="20">
        <f t="shared" si="39"/>
        <v>79.883609386807564</v>
      </c>
      <c r="L115" s="20">
        <v>9.2286800000000007</v>
      </c>
      <c r="M115" s="1">
        <f t="shared" si="40"/>
        <v>8.61</v>
      </c>
      <c r="N115" s="20">
        <f t="shared" si="41"/>
        <v>1.0449029126213591</v>
      </c>
      <c r="O115" s="20">
        <f t="shared" si="42"/>
        <v>97.008061178679981</v>
      </c>
      <c r="P115" s="20">
        <v>3.4685100000000002</v>
      </c>
      <c r="Q115" s="20">
        <f t="shared" si="43"/>
        <v>3.4460000000000002</v>
      </c>
      <c r="R115" s="20">
        <f t="shared" si="44"/>
        <v>107.54402794486224</v>
      </c>
      <c r="S115" s="20">
        <v>0.176845</v>
      </c>
      <c r="T115" s="20">
        <f t="shared" si="45"/>
        <v>0.1646</v>
      </c>
      <c r="U115" s="20">
        <v>0.196688</v>
      </c>
      <c r="V115" s="20">
        <f t="shared" si="46"/>
        <v>0.1845</v>
      </c>
      <c r="W115" s="22">
        <f t="shared" si="47"/>
        <v>381.44375968902978</v>
      </c>
    </row>
    <row r="116" spans="1:23" x14ac:dyDescent="0.2">
      <c r="A116" s="1">
        <v>2101</v>
      </c>
      <c r="B116" s="2">
        <v>45044</v>
      </c>
      <c r="C116" s="1">
        <v>20231161</v>
      </c>
      <c r="D116" s="1">
        <v>27</v>
      </c>
      <c r="E116" s="1" t="s">
        <v>25</v>
      </c>
      <c r="F116" s="1" t="s">
        <v>24</v>
      </c>
      <c r="G116" s="2">
        <f t="shared" si="48"/>
        <v>45460</v>
      </c>
      <c r="H116" s="1">
        <f t="shared" si="37"/>
        <v>416</v>
      </c>
      <c r="I116" s="1">
        <v>1095</v>
      </c>
      <c r="J116" s="12">
        <f t="shared" si="38"/>
        <v>2.6322115384615383</v>
      </c>
      <c r="K116" s="20">
        <f t="shared" si="39"/>
        <v>107.17674091262369</v>
      </c>
      <c r="L116" s="20">
        <v>11.9001</v>
      </c>
      <c r="M116" s="1">
        <f t="shared" si="40"/>
        <v>11.32</v>
      </c>
      <c r="N116" s="20">
        <f t="shared" si="41"/>
        <v>1.0337899543378997</v>
      </c>
      <c r="O116" s="20">
        <f t="shared" si="42"/>
        <v>95.976341844743544</v>
      </c>
      <c r="P116" s="20">
        <v>2.6076600000000001</v>
      </c>
      <c r="Q116" s="20">
        <f t="shared" si="43"/>
        <v>2.5870000000000002</v>
      </c>
      <c r="R116" s="20">
        <f t="shared" si="44"/>
        <v>80.73604187270999</v>
      </c>
      <c r="S116" s="20">
        <v>0.38905899999999999</v>
      </c>
      <c r="T116" s="20">
        <f t="shared" si="45"/>
        <v>0.37769999999999998</v>
      </c>
      <c r="U116" s="20">
        <v>0.70899599999999996</v>
      </c>
      <c r="V116" s="20">
        <f t="shared" si="46"/>
        <v>0.6976</v>
      </c>
      <c r="W116" s="22">
        <f t="shared" si="47"/>
        <v>379.86546647482078</v>
      </c>
    </row>
    <row r="117" spans="1:23" x14ac:dyDescent="0.2">
      <c r="A117" s="1" t="s">
        <v>87</v>
      </c>
      <c r="B117" s="2">
        <v>45048</v>
      </c>
      <c r="C117" s="1">
        <v>20231498</v>
      </c>
      <c r="D117" s="1">
        <v>100</v>
      </c>
      <c r="E117" s="1" t="s">
        <v>25</v>
      </c>
      <c r="F117" s="1" t="s">
        <v>24</v>
      </c>
      <c r="G117" s="2">
        <f t="shared" si="48"/>
        <v>45460</v>
      </c>
      <c r="H117" s="1">
        <f t="shared" si="37"/>
        <v>412</v>
      </c>
      <c r="I117" s="1">
        <v>882</v>
      </c>
      <c r="J117" s="12">
        <f t="shared" si="38"/>
        <v>2.1407766990291264</v>
      </c>
      <c r="K117" s="20">
        <f t="shared" si="39"/>
        <v>87.166804898108325</v>
      </c>
      <c r="L117" s="20">
        <v>9.2031700000000001</v>
      </c>
      <c r="M117" s="1">
        <f t="shared" si="40"/>
        <v>8.67</v>
      </c>
      <c r="N117" s="20">
        <f t="shared" si="41"/>
        <v>0.98299319727891155</v>
      </c>
      <c r="O117" s="20">
        <f t="shared" si="42"/>
        <v>91.260406175567638</v>
      </c>
      <c r="P117" s="20">
        <v>3.5140699999999998</v>
      </c>
      <c r="Q117" s="20">
        <f t="shared" si="43"/>
        <v>3.4950000000000001</v>
      </c>
      <c r="R117" s="20">
        <f t="shared" si="44"/>
        <v>109.07323786050304</v>
      </c>
      <c r="S117" s="20">
        <v>0.30594199999999999</v>
      </c>
      <c r="T117" s="20">
        <f t="shared" si="45"/>
        <v>0.2954</v>
      </c>
      <c r="U117" s="20">
        <v>0.45984199999999997</v>
      </c>
      <c r="V117" s="20">
        <f t="shared" si="46"/>
        <v>0.44929999999999998</v>
      </c>
      <c r="W117" s="22">
        <f t="shared" si="47"/>
        <v>378.76085510974667</v>
      </c>
    </row>
    <row r="118" spans="1:23" x14ac:dyDescent="0.2">
      <c r="A118" s="1">
        <v>313</v>
      </c>
      <c r="B118" s="2">
        <v>45020</v>
      </c>
      <c r="C118" s="1">
        <v>20231093</v>
      </c>
      <c r="D118" s="1">
        <v>80</v>
      </c>
      <c r="E118" s="1" t="s">
        <v>25</v>
      </c>
      <c r="F118" s="1" t="s">
        <v>24</v>
      </c>
      <c r="G118" s="2">
        <f t="shared" si="48"/>
        <v>45460</v>
      </c>
      <c r="H118" s="1">
        <f t="shared" si="37"/>
        <v>440</v>
      </c>
      <c r="I118" s="1">
        <v>1110</v>
      </c>
      <c r="J118" s="12">
        <f t="shared" si="38"/>
        <v>2.5227272727272729</v>
      </c>
      <c r="K118" s="20">
        <f t="shared" si="39"/>
        <v>102.71882914863662</v>
      </c>
      <c r="L118" s="20">
        <v>12.5844</v>
      </c>
      <c r="M118" s="1">
        <f t="shared" si="40"/>
        <v>11.76</v>
      </c>
      <c r="N118" s="20">
        <f t="shared" si="41"/>
        <v>1.0594594594594595</v>
      </c>
      <c r="O118" s="20">
        <f t="shared" si="42"/>
        <v>98.359480883959776</v>
      </c>
      <c r="P118" s="20">
        <v>2.5523899999999999</v>
      </c>
      <c r="Q118" s="20">
        <f t="shared" si="43"/>
        <v>2.5219999999999998</v>
      </c>
      <c r="R118" s="20">
        <f t="shared" si="44"/>
        <v>78.707498107063984</v>
      </c>
      <c r="S118" s="20">
        <v>0.27249400000000001</v>
      </c>
      <c r="T118" s="20">
        <f t="shared" si="45"/>
        <v>0.25619999999999998</v>
      </c>
      <c r="U118" s="20">
        <v>0.42460500000000001</v>
      </c>
      <c r="V118" s="20">
        <f t="shared" si="46"/>
        <v>0.4083</v>
      </c>
      <c r="W118" s="22">
        <f t="shared" si="47"/>
        <v>378.14528902362019</v>
      </c>
    </row>
    <row r="119" spans="1:23" x14ac:dyDescent="0.2">
      <c r="A119" s="1">
        <v>5723</v>
      </c>
      <c r="B119" s="2">
        <v>45053</v>
      </c>
      <c r="C119" s="1">
        <v>20230485</v>
      </c>
      <c r="D119" s="1">
        <v>135</v>
      </c>
      <c r="E119" s="1" t="s">
        <v>25</v>
      </c>
      <c r="F119" s="1" t="s">
        <v>24</v>
      </c>
      <c r="G119" s="2">
        <f t="shared" si="48"/>
        <v>45460</v>
      </c>
      <c r="H119" s="1">
        <f t="shared" si="37"/>
        <v>407</v>
      </c>
      <c r="I119" s="1">
        <v>970</v>
      </c>
      <c r="J119" s="12">
        <f t="shared" si="38"/>
        <v>2.3832923832923831</v>
      </c>
      <c r="K119" s="20">
        <f t="shared" si="39"/>
        <v>97.041406646386648</v>
      </c>
      <c r="L119" s="20">
        <v>11.017099999999999</v>
      </c>
      <c r="M119" s="1">
        <f t="shared" si="40"/>
        <v>10.54</v>
      </c>
      <c r="N119" s="20">
        <f t="shared" si="41"/>
        <v>1.0865979381443298</v>
      </c>
      <c r="O119" s="20">
        <f t="shared" si="42"/>
        <v>100.87899840923266</v>
      </c>
      <c r="P119" s="20">
        <v>2.5528599999999999</v>
      </c>
      <c r="Q119" s="20">
        <f t="shared" si="43"/>
        <v>2.5350000000000001</v>
      </c>
      <c r="R119" s="20">
        <f t="shared" si="44"/>
        <v>79.113206860193202</v>
      </c>
      <c r="S119" s="20">
        <v>0.10613599999999999</v>
      </c>
      <c r="T119" s="20">
        <f t="shared" si="45"/>
        <v>9.6699999999999994E-2</v>
      </c>
      <c r="U119" s="20">
        <v>0.233153</v>
      </c>
      <c r="V119" s="20">
        <f t="shared" si="46"/>
        <v>0.22370000000000001</v>
      </c>
      <c r="W119" s="22">
        <f t="shared" si="47"/>
        <v>377.91261032504519</v>
      </c>
    </row>
    <row r="120" spans="1:23" x14ac:dyDescent="0.2">
      <c r="A120" s="1" t="s">
        <v>110</v>
      </c>
      <c r="B120" s="2">
        <v>44987</v>
      </c>
      <c r="C120" s="1">
        <v>20230559</v>
      </c>
      <c r="D120" s="1">
        <v>153</v>
      </c>
      <c r="E120" s="1" t="s">
        <v>25</v>
      </c>
      <c r="F120" s="1" t="s">
        <v>24</v>
      </c>
      <c r="G120" s="2">
        <f t="shared" si="48"/>
        <v>45460</v>
      </c>
      <c r="H120" s="1">
        <f t="shared" si="37"/>
        <v>473</v>
      </c>
      <c r="I120" s="1">
        <v>1040</v>
      </c>
      <c r="J120" s="12">
        <f t="shared" si="38"/>
        <v>2.1987315010570825</v>
      </c>
      <c r="K120" s="20">
        <f t="shared" si="39"/>
        <v>89.526572230950819</v>
      </c>
      <c r="L120" s="20">
        <v>11.9884</v>
      </c>
      <c r="M120" s="1">
        <f t="shared" si="40"/>
        <v>10.84</v>
      </c>
      <c r="N120" s="20">
        <f t="shared" si="41"/>
        <v>1.0423076923076924</v>
      </c>
      <c r="O120" s="20">
        <f t="shared" si="42"/>
        <v>96.76712272600713</v>
      </c>
      <c r="P120" s="20">
        <v>3.0732300000000001</v>
      </c>
      <c r="Q120" s="20">
        <f t="shared" si="43"/>
        <v>3.032</v>
      </c>
      <c r="R120" s="20">
        <f t="shared" si="44"/>
        <v>94.623764575978612</v>
      </c>
      <c r="S120" s="20">
        <v>0.24779300000000001</v>
      </c>
      <c r="T120" s="20">
        <f t="shared" si="45"/>
        <v>0.22520000000000001</v>
      </c>
      <c r="U120" s="20">
        <v>0.40808</v>
      </c>
      <c r="V120" s="20">
        <f t="shared" si="46"/>
        <v>0.38550000000000001</v>
      </c>
      <c r="W120" s="22">
        <f t="shared" si="47"/>
        <v>377.68458225894369</v>
      </c>
    </row>
    <row r="121" spans="1:23" x14ac:dyDescent="0.2">
      <c r="A121" s="1" t="s">
        <v>89</v>
      </c>
      <c r="B121" s="2">
        <v>45141</v>
      </c>
      <c r="C121" s="1">
        <v>20233273</v>
      </c>
      <c r="D121" s="1">
        <v>405</v>
      </c>
      <c r="E121" s="1" t="s">
        <v>25</v>
      </c>
      <c r="F121" s="1" t="s">
        <v>24</v>
      </c>
      <c r="G121" s="2">
        <f t="shared" si="48"/>
        <v>45460</v>
      </c>
      <c r="H121" s="1">
        <f t="shared" si="37"/>
        <v>319</v>
      </c>
      <c r="I121" s="1">
        <v>834</v>
      </c>
      <c r="J121" s="12">
        <f t="shared" si="38"/>
        <v>2.6144200626959249</v>
      </c>
      <c r="K121" s="20">
        <f t="shared" si="39"/>
        <v>106.45231874490577</v>
      </c>
      <c r="L121" s="20">
        <v>8.7944200000000006</v>
      </c>
      <c r="M121" s="1">
        <f t="shared" si="40"/>
        <v>9.39</v>
      </c>
      <c r="N121" s="20">
        <f t="shared" si="41"/>
        <v>1.1258992805755397</v>
      </c>
      <c r="O121" s="20">
        <f t="shared" si="42"/>
        <v>104.5277077629146</v>
      </c>
      <c r="P121" s="20">
        <v>1.9468099999999999</v>
      </c>
      <c r="Q121" s="20">
        <f t="shared" si="43"/>
        <v>1.968</v>
      </c>
      <c r="R121" s="20">
        <f t="shared" si="44"/>
        <v>61.418063550635182</v>
      </c>
      <c r="S121" s="20">
        <v>0.15920400000000001</v>
      </c>
      <c r="T121" s="20">
        <f t="shared" si="45"/>
        <v>0.1709</v>
      </c>
      <c r="U121" s="20">
        <v>0.14155499999999999</v>
      </c>
      <c r="V121" s="20">
        <f t="shared" si="46"/>
        <v>0.15329999999999999</v>
      </c>
      <c r="W121" s="22">
        <f t="shared" si="47"/>
        <v>376.92579782137017</v>
      </c>
    </row>
    <row r="122" spans="1:23" x14ac:dyDescent="0.2">
      <c r="A122" s="1" t="s">
        <v>91</v>
      </c>
      <c r="B122" s="2">
        <v>45038</v>
      </c>
      <c r="C122" s="1">
        <v>20230557</v>
      </c>
      <c r="D122" s="1">
        <v>112</v>
      </c>
      <c r="E122" s="1" t="s">
        <v>25</v>
      </c>
      <c r="F122" s="1" t="s">
        <v>24</v>
      </c>
      <c r="G122" s="2">
        <f t="shared" si="48"/>
        <v>45460</v>
      </c>
      <c r="H122" s="1">
        <f t="shared" si="37"/>
        <v>422</v>
      </c>
      <c r="I122" s="1">
        <v>854</v>
      </c>
      <c r="J122" s="12">
        <f t="shared" si="38"/>
        <v>2.0236966824644549</v>
      </c>
      <c r="K122" s="20">
        <f t="shared" si="39"/>
        <v>82.399614108901602</v>
      </c>
      <c r="L122" s="20">
        <v>10.119999999999999</v>
      </c>
      <c r="M122" s="1">
        <f t="shared" si="40"/>
        <v>9.48</v>
      </c>
      <c r="N122" s="20">
        <f t="shared" si="41"/>
        <v>1.1100702576112413</v>
      </c>
      <c r="O122" s="20">
        <f t="shared" si="42"/>
        <v>103.05815225725796</v>
      </c>
      <c r="P122" s="20">
        <v>2.8092100000000002</v>
      </c>
      <c r="Q122" s="20">
        <f t="shared" si="43"/>
        <v>2.786</v>
      </c>
      <c r="R122" s="20">
        <f t="shared" si="44"/>
        <v>86.946506632149195</v>
      </c>
      <c r="S122" s="20">
        <v>0.15059800000000001</v>
      </c>
      <c r="T122" s="20">
        <f t="shared" si="45"/>
        <v>0.13800000000000001</v>
      </c>
      <c r="U122" s="20">
        <v>0.19439000000000001</v>
      </c>
      <c r="V122" s="20">
        <f t="shared" si="46"/>
        <v>0.18179999999999999</v>
      </c>
      <c r="W122" s="22">
        <f t="shared" si="47"/>
        <v>375.4624252555667</v>
      </c>
    </row>
    <row r="123" spans="1:23" x14ac:dyDescent="0.2">
      <c r="A123" s="1">
        <v>341</v>
      </c>
      <c r="B123" s="2">
        <v>45028</v>
      </c>
      <c r="C123" s="1">
        <v>20230864</v>
      </c>
      <c r="D123" s="1">
        <v>58</v>
      </c>
      <c r="E123" s="1" t="s">
        <v>25</v>
      </c>
      <c r="F123" s="1" t="s">
        <v>24</v>
      </c>
      <c r="G123" s="2">
        <f t="shared" si="48"/>
        <v>45460</v>
      </c>
      <c r="H123" s="1">
        <f t="shared" si="37"/>
        <v>432</v>
      </c>
      <c r="I123" s="1">
        <v>946</v>
      </c>
      <c r="J123" s="12">
        <f t="shared" si="38"/>
        <v>2.1898148148148149</v>
      </c>
      <c r="K123" s="20">
        <f t="shared" si="39"/>
        <v>89.163508184910953</v>
      </c>
      <c r="L123" s="20">
        <v>10.0106</v>
      </c>
      <c r="M123" s="1">
        <f t="shared" si="40"/>
        <v>9.27</v>
      </c>
      <c r="N123" s="20">
        <f t="shared" si="41"/>
        <v>0.97991543340380549</v>
      </c>
      <c r="O123" s="20">
        <f t="shared" si="42"/>
        <v>90.974668713566686</v>
      </c>
      <c r="P123" s="20">
        <v>3.3267000000000002</v>
      </c>
      <c r="Q123" s="20">
        <f t="shared" si="43"/>
        <v>3.3</v>
      </c>
      <c r="R123" s="20">
        <f t="shared" si="44"/>
        <v>102.98760656356509</v>
      </c>
      <c r="S123" s="20">
        <v>0.12461999999999999</v>
      </c>
      <c r="T123" s="20">
        <f t="shared" si="45"/>
        <v>0.11</v>
      </c>
      <c r="U123" s="20">
        <v>0.24837799999999999</v>
      </c>
      <c r="V123" s="20">
        <f t="shared" si="46"/>
        <v>0.23369999999999999</v>
      </c>
      <c r="W123" s="22">
        <f t="shared" si="47"/>
        <v>374.10045217560946</v>
      </c>
    </row>
    <row r="124" spans="1:23" x14ac:dyDescent="0.2">
      <c r="A124" s="1">
        <v>3429</v>
      </c>
      <c r="B124" s="2">
        <v>45045</v>
      </c>
      <c r="C124" s="1">
        <v>20230972</v>
      </c>
      <c r="D124" s="1">
        <v>138</v>
      </c>
      <c r="E124" s="1" t="s">
        <v>25</v>
      </c>
      <c r="F124" s="1" t="s">
        <v>24</v>
      </c>
      <c r="G124" s="2">
        <f t="shared" si="48"/>
        <v>45460</v>
      </c>
      <c r="H124" s="1">
        <f t="shared" si="37"/>
        <v>415</v>
      </c>
      <c r="I124" s="1">
        <v>1035</v>
      </c>
      <c r="J124" s="12">
        <f t="shared" si="38"/>
        <v>2.4939759036144578</v>
      </c>
      <c r="K124" s="20">
        <f t="shared" si="39"/>
        <v>101.54814890760689</v>
      </c>
      <c r="L124" s="20">
        <v>11.095000000000001</v>
      </c>
      <c r="M124" s="1">
        <f t="shared" si="40"/>
        <v>10.53</v>
      </c>
      <c r="N124" s="20">
        <f t="shared" si="41"/>
        <v>1.017391304347826</v>
      </c>
      <c r="O124" s="20">
        <f t="shared" si="42"/>
        <v>94.453902561371308</v>
      </c>
      <c r="P124" s="20">
        <v>2.6970999999999998</v>
      </c>
      <c r="Q124" s="20">
        <f t="shared" si="43"/>
        <v>2.677</v>
      </c>
      <c r="R124" s="20">
        <f t="shared" si="44"/>
        <v>83.544794778989029</v>
      </c>
      <c r="S124" s="20">
        <v>0.152336</v>
      </c>
      <c r="T124" s="20">
        <f t="shared" si="45"/>
        <v>0.14119999999999999</v>
      </c>
      <c r="U124" s="20">
        <v>0.37465100000000001</v>
      </c>
      <c r="V124" s="20">
        <f t="shared" si="46"/>
        <v>0.36349999999999999</v>
      </c>
      <c r="W124" s="22">
        <f t="shared" si="47"/>
        <v>374.00074880933857</v>
      </c>
    </row>
    <row r="125" spans="1:23" x14ac:dyDescent="0.2">
      <c r="A125" s="1" t="s">
        <v>100</v>
      </c>
      <c r="B125" s="2">
        <v>45093</v>
      </c>
      <c r="C125" s="1">
        <v>20136216</v>
      </c>
      <c r="D125" s="1">
        <v>129</v>
      </c>
      <c r="E125" s="1" t="s">
        <v>25</v>
      </c>
      <c r="F125" s="1" t="s">
        <v>24</v>
      </c>
      <c r="G125" s="2">
        <f t="shared" si="48"/>
        <v>45460</v>
      </c>
      <c r="H125" s="1">
        <f t="shared" si="37"/>
        <v>367</v>
      </c>
      <c r="I125" s="1">
        <v>874</v>
      </c>
      <c r="J125" s="12">
        <f t="shared" si="38"/>
        <v>2.3814713896457764</v>
      </c>
      <c r="K125" s="20">
        <f t="shared" si="39"/>
        <v>96.967260567542255</v>
      </c>
      <c r="L125" s="20">
        <v>9.2883499999999994</v>
      </c>
      <c r="M125" s="1">
        <f t="shared" si="40"/>
        <v>9.26</v>
      </c>
      <c r="N125" s="20">
        <f t="shared" si="41"/>
        <v>1.0594965675057209</v>
      </c>
      <c r="O125" s="20">
        <f t="shared" si="42"/>
        <v>98.362925969219333</v>
      </c>
      <c r="P125" s="20">
        <v>2.5715699999999999</v>
      </c>
      <c r="Q125" s="20">
        <f t="shared" si="43"/>
        <v>2.5710000000000002</v>
      </c>
      <c r="R125" s="20">
        <f t="shared" si="44"/>
        <v>80.236708022704818</v>
      </c>
      <c r="S125" s="20">
        <v>0.160575</v>
      </c>
      <c r="T125" s="20">
        <f t="shared" si="45"/>
        <v>0.16009999999999999</v>
      </c>
      <c r="U125" s="20">
        <v>0.30433199999999999</v>
      </c>
      <c r="V125" s="20">
        <f t="shared" si="46"/>
        <v>0.3039</v>
      </c>
      <c r="W125" s="22">
        <f t="shared" si="47"/>
        <v>373.92982052868575</v>
      </c>
    </row>
    <row r="126" spans="1:23" x14ac:dyDescent="0.2">
      <c r="A126" s="1" t="s">
        <v>114</v>
      </c>
      <c r="B126" s="2">
        <v>45035</v>
      </c>
      <c r="C126" s="1">
        <v>20232228</v>
      </c>
      <c r="D126" s="1">
        <v>159</v>
      </c>
      <c r="E126" s="1" t="s">
        <v>25</v>
      </c>
      <c r="F126" s="1" t="s">
        <v>24</v>
      </c>
      <c r="G126" s="2">
        <f t="shared" si="48"/>
        <v>45460</v>
      </c>
      <c r="H126" s="1">
        <f t="shared" si="37"/>
        <v>425</v>
      </c>
      <c r="I126" s="1">
        <v>886</v>
      </c>
      <c r="J126" s="12">
        <f t="shared" si="38"/>
        <v>2.084705882352941</v>
      </c>
      <c r="K126" s="20">
        <f t="shared" si="39"/>
        <v>84.883748500910414</v>
      </c>
      <c r="L126" s="20">
        <v>9.87669</v>
      </c>
      <c r="M126" s="1">
        <f t="shared" si="40"/>
        <v>9.1999999999999993</v>
      </c>
      <c r="N126" s="20">
        <f t="shared" si="41"/>
        <v>1.038374717832957</v>
      </c>
      <c r="O126" s="20">
        <f t="shared" si="42"/>
        <v>96.401988105507158</v>
      </c>
      <c r="P126" s="20">
        <v>3.0871900000000001</v>
      </c>
      <c r="Q126" s="20">
        <f t="shared" si="43"/>
        <v>3.0630000000000002</v>
      </c>
      <c r="R126" s="20">
        <f t="shared" si="44"/>
        <v>95.59122391036361</v>
      </c>
      <c r="S126" s="20">
        <v>0.20374900000000001</v>
      </c>
      <c r="T126" s="20">
        <f t="shared" si="45"/>
        <v>0.1905</v>
      </c>
      <c r="U126" s="20">
        <v>0.336561</v>
      </c>
      <c r="V126" s="20">
        <f t="shared" si="46"/>
        <v>0.32329999999999998</v>
      </c>
      <c r="W126" s="22">
        <f t="shared" si="47"/>
        <v>373.27894862228834</v>
      </c>
    </row>
    <row r="127" spans="1:23" x14ac:dyDescent="0.2">
      <c r="A127" s="1" t="s">
        <v>40</v>
      </c>
      <c r="B127" s="2">
        <v>44997</v>
      </c>
      <c r="C127" s="1">
        <v>20231227</v>
      </c>
      <c r="D127" s="1">
        <v>15</v>
      </c>
      <c r="E127" s="1" t="s">
        <v>25</v>
      </c>
      <c r="F127" s="1" t="s">
        <v>24</v>
      </c>
      <c r="G127" s="2">
        <f t="shared" si="48"/>
        <v>45460</v>
      </c>
      <c r="H127" s="1">
        <f t="shared" si="37"/>
        <v>463</v>
      </c>
      <c r="I127" s="1">
        <v>1110</v>
      </c>
      <c r="J127" s="12">
        <f t="shared" si="38"/>
        <v>2.3974082073434126</v>
      </c>
      <c r="K127" s="20">
        <f t="shared" si="39"/>
        <v>97.616165929589854</v>
      </c>
      <c r="L127" s="20">
        <v>11.9499</v>
      </c>
      <c r="M127" s="1">
        <f t="shared" si="40"/>
        <v>10.9</v>
      </c>
      <c r="N127" s="20">
        <f t="shared" si="41"/>
        <v>0.98198198198198205</v>
      </c>
      <c r="O127" s="20">
        <f t="shared" si="42"/>
        <v>91.166525649248442</v>
      </c>
      <c r="P127" s="20">
        <v>3.0215900000000002</v>
      </c>
      <c r="Q127" s="20">
        <f t="shared" si="43"/>
        <v>2.984</v>
      </c>
      <c r="R127" s="20">
        <f t="shared" si="44"/>
        <v>93.12576302596311</v>
      </c>
      <c r="S127" s="20">
        <v>0.33609699999999998</v>
      </c>
      <c r="T127" s="20">
        <f t="shared" si="45"/>
        <v>0.31540000000000001</v>
      </c>
      <c r="U127" s="20">
        <v>0.48768499999999998</v>
      </c>
      <c r="V127" s="20">
        <f t="shared" si="46"/>
        <v>0.46700000000000003</v>
      </c>
      <c r="W127" s="22">
        <f t="shared" si="47"/>
        <v>373.07498025404988</v>
      </c>
    </row>
    <row r="128" spans="1:23" x14ac:dyDescent="0.2">
      <c r="A128" s="1">
        <v>380</v>
      </c>
      <c r="B128" s="2">
        <v>45002</v>
      </c>
      <c r="C128" s="1">
        <v>20230926</v>
      </c>
      <c r="D128" s="1">
        <v>131</v>
      </c>
      <c r="E128" s="1" t="s">
        <v>25</v>
      </c>
      <c r="F128" s="1" t="s">
        <v>24</v>
      </c>
      <c r="G128" s="2">
        <f t="shared" si="48"/>
        <v>45460</v>
      </c>
      <c r="H128" s="1">
        <f t="shared" si="37"/>
        <v>458</v>
      </c>
      <c r="I128" s="1">
        <v>1115</v>
      </c>
      <c r="J128" s="12">
        <f t="shared" si="38"/>
        <v>2.4344978165938866</v>
      </c>
      <c r="K128" s="20">
        <f t="shared" si="39"/>
        <v>99.126357410443205</v>
      </c>
      <c r="L128" s="20">
        <v>12.267200000000001</v>
      </c>
      <c r="M128" s="1">
        <f t="shared" si="40"/>
        <v>11.26</v>
      </c>
      <c r="N128" s="20">
        <f t="shared" si="41"/>
        <v>1.0098654708520178</v>
      </c>
      <c r="O128" s="20">
        <f t="shared" si="42"/>
        <v>93.755209403027635</v>
      </c>
      <c r="P128" s="20">
        <v>2.7049300000000001</v>
      </c>
      <c r="Q128" s="20">
        <f t="shared" si="43"/>
        <v>2.669</v>
      </c>
      <c r="R128" s="20">
        <f t="shared" si="44"/>
        <v>83.295127853986443</v>
      </c>
      <c r="S128" s="20">
        <v>0.16283900000000001</v>
      </c>
      <c r="T128" s="20">
        <f t="shared" si="45"/>
        <v>0.1431</v>
      </c>
      <c r="U128" s="20">
        <v>0.480792</v>
      </c>
      <c r="V128" s="20">
        <f t="shared" si="46"/>
        <v>0.46100000000000002</v>
      </c>
      <c r="W128" s="22">
        <f t="shared" si="47"/>
        <v>369.9319040704849</v>
      </c>
    </row>
    <row r="129" spans="1:23" x14ac:dyDescent="0.2">
      <c r="A129" s="1" t="s">
        <v>96</v>
      </c>
      <c r="B129" s="2">
        <v>44990</v>
      </c>
      <c r="C129" s="1">
        <v>20232167</v>
      </c>
      <c r="D129" s="1">
        <v>124</v>
      </c>
      <c r="E129" s="1" t="s">
        <v>25</v>
      </c>
      <c r="F129" s="1" t="s">
        <v>24</v>
      </c>
      <c r="G129" s="2">
        <f t="shared" si="48"/>
        <v>45460</v>
      </c>
      <c r="H129" s="1">
        <f t="shared" si="37"/>
        <v>470</v>
      </c>
      <c r="I129" s="1">
        <v>986</v>
      </c>
      <c r="J129" s="12">
        <f t="shared" si="38"/>
        <v>2.0978723404255319</v>
      </c>
      <c r="K129" s="20">
        <f t="shared" si="39"/>
        <v>85.419852094775734</v>
      </c>
      <c r="L129" s="20">
        <v>10.8086</v>
      </c>
      <c r="M129" s="1">
        <f t="shared" si="40"/>
        <v>9.69</v>
      </c>
      <c r="N129" s="20">
        <f t="shared" si="41"/>
        <v>0.98275862068965514</v>
      </c>
      <c r="O129" s="20">
        <f t="shared" si="42"/>
        <v>91.238628247832139</v>
      </c>
      <c r="P129" s="20">
        <v>3.09382</v>
      </c>
      <c r="Q129" s="20">
        <f t="shared" si="43"/>
        <v>3.0529999999999999</v>
      </c>
      <c r="R129" s="20">
        <f t="shared" si="44"/>
        <v>95.279140254110388</v>
      </c>
      <c r="S129" s="20">
        <v>0.19796800000000001</v>
      </c>
      <c r="T129" s="20">
        <f t="shared" si="45"/>
        <v>0.17599999999999999</v>
      </c>
      <c r="U129" s="20">
        <v>0.426344</v>
      </c>
      <c r="V129" s="20">
        <f t="shared" si="46"/>
        <v>0.40429999999999999</v>
      </c>
      <c r="W129" s="22">
        <f t="shared" si="47"/>
        <v>363.1762488445504</v>
      </c>
    </row>
    <row r="130" spans="1:23" x14ac:dyDescent="0.2">
      <c r="A130" s="1">
        <v>658</v>
      </c>
      <c r="B130" s="2">
        <v>45054</v>
      </c>
      <c r="C130" s="1">
        <v>20235339</v>
      </c>
      <c r="D130" s="1">
        <v>66</v>
      </c>
      <c r="E130" s="1" t="s">
        <v>25</v>
      </c>
      <c r="F130" s="1" t="s">
        <v>24</v>
      </c>
      <c r="G130" s="2">
        <f t="shared" si="48"/>
        <v>45460</v>
      </c>
      <c r="H130" s="1">
        <f t="shared" si="37"/>
        <v>406</v>
      </c>
      <c r="I130" s="1">
        <v>1015</v>
      </c>
      <c r="J130" s="12">
        <f t="shared" si="38"/>
        <v>2.5</v>
      </c>
      <c r="K130" s="20">
        <f t="shared" si="39"/>
        <v>101.79343429144167</v>
      </c>
      <c r="L130" s="20">
        <v>10.6656</v>
      </c>
      <c r="M130" s="1">
        <f t="shared" si="40"/>
        <v>10.199999999999999</v>
      </c>
      <c r="N130" s="20">
        <f t="shared" si="41"/>
        <v>1.0049261083743841</v>
      </c>
      <c r="O130" s="20">
        <f t="shared" si="42"/>
        <v>93.296642418835859</v>
      </c>
      <c r="P130" s="20">
        <v>2.37201</v>
      </c>
      <c r="Q130" s="20">
        <f t="shared" si="43"/>
        <v>2.355</v>
      </c>
      <c r="R130" s="20">
        <f t="shared" si="44"/>
        <v>73.495701047635094</v>
      </c>
      <c r="S130" s="20">
        <v>0.26534000000000002</v>
      </c>
      <c r="T130" s="20">
        <f t="shared" si="45"/>
        <v>0.25609999999999999</v>
      </c>
      <c r="U130" s="20">
        <v>0.42638799999999999</v>
      </c>
      <c r="V130" s="20">
        <f t="shared" si="46"/>
        <v>0.41710000000000003</v>
      </c>
      <c r="W130" s="22">
        <f t="shared" si="47"/>
        <v>361.8824201767485</v>
      </c>
    </row>
    <row r="131" spans="1:23" x14ac:dyDescent="0.2">
      <c r="A131" s="1" t="s">
        <v>64</v>
      </c>
      <c r="B131" s="2">
        <v>45111</v>
      </c>
      <c r="C131" s="1">
        <v>20233355</v>
      </c>
      <c r="D131" s="1">
        <v>52</v>
      </c>
      <c r="E131" s="1" t="s">
        <v>25</v>
      </c>
      <c r="F131" s="1" t="s">
        <v>24</v>
      </c>
      <c r="G131" s="2">
        <f t="shared" si="48"/>
        <v>45460</v>
      </c>
      <c r="H131" s="1">
        <f t="shared" si="37"/>
        <v>349</v>
      </c>
      <c r="I131" s="1">
        <v>856</v>
      </c>
      <c r="J131" s="12">
        <f t="shared" si="38"/>
        <v>2.4527220630372493</v>
      </c>
      <c r="K131" s="20">
        <f t="shared" si="39"/>
        <v>99.868400863580604</v>
      </c>
      <c r="L131" s="20">
        <v>9.7840299999999996</v>
      </c>
      <c r="M131" s="1">
        <f t="shared" si="40"/>
        <v>9.98</v>
      </c>
      <c r="N131" s="20">
        <f t="shared" si="41"/>
        <v>1.1658878504672898</v>
      </c>
      <c r="O131" s="20">
        <f t="shared" si="42"/>
        <v>108.24021883705355</v>
      </c>
      <c r="P131" s="20">
        <v>1.43577</v>
      </c>
      <c r="Q131" s="20">
        <f t="shared" si="43"/>
        <v>1.4430000000000001</v>
      </c>
      <c r="R131" s="20">
        <f t="shared" si="44"/>
        <v>45.033671597340742</v>
      </c>
      <c r="S131" s="20">
        <v>0.18825600000000001</v>
      </c>
      <c r="T131" s="20">
        <f t="shared" si="45"/>
        <v>0.19220000000000001</v>
      </c>
      <c r="U131" s="20">
        <v>0.195995</v>
      </c>
      <c r="V131" s="20">
        <f t="shared" si="46"/>
        <v>0.19989999999999999</v>
      </c>
      <c r="W131" s="22">
        <f t="shared" si="47"/>
        <v>361.38251013502844</v>
      </c>
    </row>
    <row r="132" spans="1:23" x14ac:dyDescent="0.2">
      <c r="A132" s="1">
        <v>379</v>
      </c>
      <c r="B132" s="2">
        <v>45019</v>
      </c>
      <c r="C132" s="1">
        <v>20230927</v>
      </c>
      <c r="D132" s="1">
        <v>111</v>
      </c>
      <c r="E132" s="1" t="s">
        <v>25</v>
      </c>
      <c r="F132" s="1" t="s">
        <v>24</v>
      </c>
      <c r="G132" s="2">
        <f t="shared" si="48"/>
        <v>45460</v>
      </c>
      <c r="H132" s="1">
        <f t="shared" si="37"/>
        <v>441</v>
      </c>
      <c r="I132" s="1">
        <v>1040</v>
      </c>
      <c r="J132" s="12">
        <f t="shared" si="38"/>
        <v>2.3582766439909295</v>
      </c>
      <c r="K132" s="20">
        <f t="shared" si="39"/>
        <v>96.022831440452904</v>
      </c>
      <c r="L132" s="20">
        <v>10.926299999999999</v>
      </c>
      <c r="M132" s="1">
        <f t="shared" si="40"/>
        <v>10.09</v>
      </c>
      <c r="N132" s="20">
        <f t="shared" si="41"/>
        <v>0.97019230769230769</v>
      </c>
      <c r="O132" s="20">
        <f t="shared" si="42"/>
        <v>90.071980470978957</v>
      </c>
      <c r="P132" s="20">
        <v>2.7276400000000001</v>
      </c>
      <c r="Q132" s="20">
        <f t="shared" si="43"/>
        <v>2.6970000000000001</v>
      </c>
      <c r="R132" s="20">
        <f t="shared" si="44"/>
        <v>84.168962091495487</v>
      </c>
      <c r="S132" s="20">
        <v>0.21176600000000001</v>
      </c>
      <c r="T132" s="20">
        <f t="shared" si="45"/>
        <v>0.1953</v>
      </c>
      <c r="U132" s="20">
        <v>0.33663599999999999</v>
      </c>
      <c r="V132" s="20">
        <f t="shared" si="46"/>
        <v>0.32019999999999998</v>
      </c>
      <c r="W132" s="22">
        <f t="shared" si="47"/>
        <v>360.33575447390626</v>
      </c>
    </row>
    <row r="133" spans="1:23" x14ac:dyDescent="0.2">
      <c r="A133" s="1">
        <v>369</v>
      </c>
      <c r="B133" s="2">
        <v>45004</v>
      </c>
      <c r="C133" s="1">
        <v>20230209</v>
      </c>
      <c r="D133" s="1">
        <v>121</v>
      </c>
      <c r="E133" s="1" t="s">
        <v>25</v>
      </c>
      <c r="F133" s="1" t="s">
        <v>24</v>
      </c>
      <c r="G133" s="2">
        <f t="shared" si="48"/>
        <v>45460</v>
      </c>
      <c r="H133" s="1">
        <f t="shared" si="37"/>
        <v>456</v>
      </c>
      <c r="I133" s="1">
        <v>994</v>
      </c>
      <c r="J133" s="12">
        <f t="shared" si="38"/>
        <v>2.1798245614035086</v>
      </c>
      <c r="K133" s="20">
        <f t="shared" si="39"/>
        <v>88.756731303239491</v>
      </c>
      <c r="L133" s="20">
        <v>11.2027</v>
      </c>
      <c r="M133" s="1">
        <f t="shared" si="40"/>
        <v>10.220000000000001</v>
      </c>
      <c r="N133" s="20">
        <f t="shared" si="41"/>
        <v>1.0281690140845072</v>
      </c>
      <c r="O133" s="20">
        <f t="shared" si="42"/>
        <v>95.454497652908671</v>
      </c>
      <c r="P133" s="20">
        <v>2.6168800000000001</v>
      </c>
      <c r="Q133" s="20">
        <f t="shared" si="43"/>
        <v>2.581</v>
      </c>
      <c r="R133" s="20">
        <f t="shared" si="44"/>
        <v>80.54879167895804</v>
      </c>
      <c r="S133" s="20">
        <v>0.28750799999999999</v>
      </c>
      <c r="T133" s="20">
        <f t="shared" si="45"/>
        <v>0.2681</v>
      </c>
      <c r="U133" s="20">
        <v>0.37214399999999997</v>
      </c>
      <c r="V133" s="20">
        <f t="shared" si="46"/>
        <v>0.3528</v>
      </c>
      <c r="W133" s="22">
        <f t="shared" si="47"/>
        <v>360.21451828801486</v>
      </c>
    </row>
    <row r="134" spans="1:23" x14ac:dyDescent="0.2">
      <c r="A134" s="1">
        <v>3309</v>
      </c>
      <c r="B134" s="2">
        <v>44994</v>
      </c>
      <c r="C134" s="1">
        <v>20230971</v>
      </c>
      <c r="D134" s="1">
        <v>71</v>
      </c>
      <c r="E134" s="1" t="s">
        <v>25</v>
      </c>
      <c r="F134" s="1" t="s">
        <v>24</v>
      </c>
      <c r="G134" s="2">
        <f t="shared" si="48"/>
        <v>45460</v>
      </c>
      <c r="H134" s="1">
        <f t="shared" si="37"/>
        <v>466</v>
      </c>
      <c r="I134" s="1">
        <v>1115</v>
      </c>
      <c r="J134" s="12">
        <f t="shared" si="38"/>
        <v>2.392703862660944</v>
      </c>
      <c r="K134" s="20">
        <f t="shared" si="39"/>
        <v>97.42461736906219</v>
      </c>
      <c r="L134" s="20">
        <v>11.9237</v>
      </c>
      <c r="M134" s="1">
        <f t="shared" si="40"/>
        <v>10.84</v>
      </c>
      <c r="N134" s="20">
        <f t="shared" si="41"/>
        <v>0.97219730941704041</v>
      </c>
      <c r="O134" s="20">
        <f t="shared" si="42"/>
        <v>90.258123439504416</v>
      </c>
      <c r="P134" s="20">
        <v>2.4960599999999999</v>
      </c>
      <c r="Q134" s="20">
        <f t="shared" si="43"/>
        <v>2.4569999999999999</v>
      </c>
      <c r="R134" s="20">
        <f t="shared" si="44"/>
        <v>76.67895434141802</v>
      </c>
      <c r="S134" s="20">
        <v>0.26534000000000002</v>
      </c>
      <c r="T134" s="20">
        <f t="shared" si="45"/>
        <v>0.24410000000000001</v>
      </c>
      <c r="U134" s="20">
        <v>0.44251099999999999</v>
      </c>
      <c r="V134" s="20">
        <f t="shared" si="46"/>
        <v>0.42130000000000001</v>
      </c>
      <c r="W134" s="22">
        <f t="shared" si="47"/>
        <v>354.61981858948906</v>
      </c>
    </row>
    <row r="135" spans="1:23" x14ac:dyDescent="0.2">
      <c r="A135" s="1" t="s">
        <v>43</v>
      </c>
      <c r="B135" s="2">
        <v>45028</v>
      </c>
      <c r="C135" s="1">
        <v>20232338</v>
      </c>
      <c r="D135" s="1">
        <v>18</v>
      </c>
      <c r="E135" s="1" t="s">
        <v>25</v>
      </c>
      <c r="F135" s="1" t="s">
        <v>24</v>
      </c>
      <c r="G135" s="2">
        <f t="shared" si="48"/>
        <v>45460</v>
      </c>
      <c r="H135" s="1">
        <f t="shared" si="37"/>
        <v>432</v>
      </c>
      <c r="I135" s="1">
        <v>968</v>
      </c>
      <c r="J135" s="12">
        <f t="shared" si="38"/>
        <v>2.2407407407407409</v>
      </c>
      <c r="K135" s="20">
        <f t="shared" si="39"/>
        <v>91.237078142699573</v>
      </c>
      <c r="L135" s="20">
        <v>9.8308099999999996</v>
      </c>
      <c r="M135" s="1">
        <f t="shared" si="40"/>
        <v>9.09</v>
      </c>
      <c r="N135" s="20">
        <f t="shared" si="41"/>
        <v>0.93904958677685957</v>
      </c>
      <c r="O135" s="20">
        <f t="shared" si="42"/>
        <v>87.180711876218041</v>
      </c>
      <c r="P135" s="20">
        <v>2.63598</v>
      </c>
      <c r="Q135" s="20">
        <f t="shared" si="43"/>
        <v>2.609</v>
      </c>
      <c r="R135" s="20">
        <f t="shared" si="44"/>
        <v>81.422625916467069</v>
      </c>
      <c r="S135" s="20">
        <v>0.18035200000000001</v>
      </c>
      <c r="T135" s="20">
        <f t="shared" si="45"/>
        <v>0.16569999999999999</v>
      </c>
      <c r="U135" s="20">
        <v>0.26804</v>
      </c>
      <c r="V135" s="20">
        <f t="shared" si="46"/>
        <v>0.25340000000000001</v>
      </c>
      <c r="W135" s="22">
        <f t="shared" si="47"/>
        <v>347.0211278116027</v>
      </c>
    </row>
    <row r="136" spans="1:23" x14ac:dyDescent="0.2">
      <c r="A136" s="1">
        <v>396</v>
      </c>
      <c r="B136" s="2">
        <v>45065</v>
      </c>
      <c r="C136" s="1">
        <v>20231971</v>
      </c>
      <c r="D136" s="1">
        <v>109</v>
      </c>
      <c r="E136" s="1" t="s">
        <v>25</v>
      </c>
      <c r="F136" s="1" t="s">
        <v>24</v>
      </c>
      <c r="G136" s="2">
        <f t="shared" si="48"/>
        <v>45460</v>
      </c>
      <c r="H136" s="1">
        <f t="shared" ref="H136:H167" si="49">G136-B136</f>
        <v>395</v>
      </c>
      <c r="I136" s="1">
        <v>916</v>
      </c>
      <c r="J136" s="12">
        <f t="shared" ref="J136:J167" si="50">I136/H136</f>
        <v>2.3189873417721518</v>
      </c>
      <c r="K136" s="20">
        <f t="shared" ref="K136:K167" si="51">J136/J$145*100</f>
        <v>94.423074238947407</v>
      </c>
      <c r="L136" s="20">
        <v>9.6790000000000003</v>
      </c>
      <c r="M136" s="1">
        <f t="shared" ref="M136:M167" si="52">ROUND(L136+4.42*(LN(365)-LN(H136)),2)</f>
        <v>9.33</v>
      </c>
      <c r="N136" s="20">
        <f t="shared" ref="N136:N167" si="53">M136/I136*100</f>
        <v>1.0185589519650655</v>
      </c>
      <c r="O136" s="20">
        <f t="shared" ref="O136:O167" si="54">N136/N$145*100</f>
        <v>94.562306155734106</v>
      </c>
      <c r="P136" s="20">
        <v>1.8651500000000001</v>
      </c>
      <c r="Q136" s="20">
        <f t="shared" ref="Q136:Q167" si="55">ROUND(P136+0.16*(LN(365)-LN(H136)),3)</f>
        <v>1.853</v>
      </c>
      <c r="R136" s="20">
        <f t="shared" ref="R136:R167" si="56">Q136/Q$145*100</f>
        <v>57.829101503723066</v>
      </c>
      <c r="S136" s="20">
        <v>0.141515</v>
      </c>
      <c r="T136" s="20">
        <f t="shared" ref="T136:T167" si="57">ROUND(S136+0.087*(LN(365)-LN(H136)),4)</f>
        <v>0.1346</v>
      </c>
      <c r="U136" s="20">
        <v>0.30458800000000003</v>
      </c>
      <c r="V136" s="20">
        <f t="shared" ref="V136:V167" si="58">ROUND(U136+0.087*(LN(365)-LN(H136)),4)</f>
        <v>0.29770000000000002</v>
      </c>
      <c r="W136" s="22">
        <f t="shared" ref="W136:W144" si="59">SUM((2*O136),K136,R136)</f>
        <v>341.37678805413867</v>
      </c>
    </row>
    <row r="137" spans="1:23" x14ac:dyDescent="0.2">
      <c r="A137" s="1" t="s">
        <v>68</v>
      </c>
      <c r="B137" s="2">
        <v>45008</v>
      </c>
      <c r="C137" s="1">
        <v>20231606</v>
      </c>
      <c r="D137" s="1">
        <v>62</v>
      </c>
      <c r="E137" s="1" t="s">
        <v>25</v>
      </c>
      <c r="F137" s="1" t="s">
        <v>24</v>
      </c>
      <c r="G137" s="2">
        <f t="shared" si="48"/>
        <v>45460</v>
      </c>
      <c r="H137" s="1">
        <f t="shared" si="49"/>
        <v>452</v>
      </c>
      <c r="I137" s="1">
        <v>1185</v>
      </c>
      <c r="J137" s="12">
        <f t="shared" si="50"/>
        <v>2.6216814159292037</v>
      </c>
      <c r="K137" s="20">
        <f t="shared" si="51"/>
        <v>106.74798197819327</v>
      </c>
      <c r="L137" s="20">
        <v>12.972099999999999</v>
      </c>
      <c r="M137" s="1">
        <f t="shared" si="52"/>
        <v>12.03</v>
      </c>
      <c r="N137" s="20">
        <f t="shared" si="53"/>
        <v>1.0151898734177216</v>
      </c>
      <c r="O137" s="20">
        <f t="shared" si="54"/>
        <v>94.249523241753508</v>
      </c>
      <c r="P137" s="20">
        <v>1.3897999999999999</v>
      </c>
      <c r="Q137" s="20">
        <f t="shared" si="55"/>
        <v>1.3560000000000001</v>
      </c>
      <c r="R137" s="20">
        <f t="shared" si="56"/>
        <v>42.318543787937664</v>
      </c>
      <c r="S137" s="20">
        <v>0.30063600000000001</v>
      </c>
      <c r="T137" s="20">
        <f t="shared" si="57"/>
        <v>0.28199999999999997</v>
      </c>
      <c r="U137" s="20">
        <v>0.497749</v>
      </c>
      <c r="V137" s="20">
        <f t="shared" si="58"/>
        <v>0.47910000000000003</v>
      </c>
      <c r="W137" s="22">
        <f t="shared" si="59"/>
        <v>337.56557224963791</v>
      </c>
    </row>
    <row r="138" spans="1:23" x14ac:dyDescent="0.2">
      <c r="A138" s="1">
        <v>3038</v>
      </c>
      <c r="B138" s="2">
        <v>45022</v>
      </c>
      <c r="C138" s="1">
        <v>20231862</v>
      </c>
      <c r="D138" s="1">
        <v>11</v>
      </c>
      <c r="E138" s="1" t="s">
        <v>25</v>
      </c>
      <c r="F138" s="1" t="s">
        <v>24</v>
      </c>
      <c r="G138" s="2">
        <f t="shared" ref="G138:G144" si="60">G137</f>
        <v>45460</v>
      </c>
      <c r="H138" s="1">
        <f t="shared" si="49"/>
        <v>438</v>
      </c>
      <c r="I138" s="1">
        <v>1000</v>
      </c>
      <c r="J138" s="12">
        <f t="shared" si="50"/>
        <v>2.2831050228310503</v>
      </c>
      <c r="K138" s="20">
        <f t="shared" si="51"/>
        <v>92.962040448805183</v>
      </c>
      <c r="L138" s="20">
        <v>10.381</v>
      </c>
      <c r="M138" s="1">
        <f t="shared" si="52"/>
        <v>9.58</v>
      </c>
      <c r="N138" s="20">
        <f t="shared" si="53"/>
        <v>0.95799999999999996</v>
      </c>
      <c r="O138" s="20">
        <f t="shared" si="54"/>
        <v>88.940055087062191</v>
      </c>
      <c r="P138" s="20">
        <v>1.8858999999999999</v>
      </c>
      <c r="Q138" s="20">
        <f t="shared" si="55"/>
        <v>1.857</v>
      </c>
      <c r="R138" s="20">
        <f t="shared" si="56"/>
        <v>57.953934966224367</v>
      </c>
      <c r="S138" s="20">
        <v>0.31120799999999998</v>
      </c>
      <c r="T138" s="20">
        <f t="shared" si="57"/>
        <v>0.29530000000000001</v>
      </c>
      <c r="U138" s="20">
        <v>0.40767399999999998</v>
      </c>
      <c r="V138" s="20">
        <f t="shared" si="58"/>
        <v>0.39179999999999998</v>
      </c>
      <c r="W138" s="22">
        <f t="shared" si="59"/>
        <v>328.79608558915396</v>
      </c>
    </row>
    <row r="139" spans="1:23" x14ac:dyDescent="0.2">
      <c r="A139" s="1" t="s">
        <v>105</v>
      </c>
      <c r="B139" s="2">
        <v>45048</v>
      </c>
      <c r="C139" s="1">
        <v>20230478</v>
      </c>
      <c r="D139" s="1">
        <v>143</v>
      </c>
      <c r="E139" s="1" t="s">
        <v>25</v>
      </c>
      <c r="F139" s="1" t="s">
        <v>24</v>
      </c>
      <c r="G139" s="2">
        <f t="shared" si="60"/>
        <v>45460</v>
      </c>
      <c r="H139" s="1">
        <f t="shared" si="49"/>
        <v>412</v>
      </c>
      <c r="I139" s="1">
        <v>932</v>
      </c>
      <c r="J139" s="12">
        <f t="shared" si="50"/>
        <v>2.262135922330097</v>
      </c>
      <c r="K139" s="20">
        <f t="shared" si="51"/>
        <v>92.108233747207407</v>
      </c>
      <c r="L139" s="20">
        <v>9.8578200000000002</v>
      </c>
      <c r="M139" s="1">
        <f t="shared" si="52"/>
        <v>9.32</v>
      </c>
      <c r="N139" s="20">
        <f t="shared" si="53"/>
        <v>1</v>
      </c>
      <c r="O139" s="20">
        <f t="shared" si="54"/>
        <v>92.839305936390602</v>
      </c>
      <c r="P139" s="20">
        <v>1.5894900000000001</v>
      </c>
      <c r="Q139" s="20">
        <f t="shared" si="55"/>
        <v>1.57</v>
      </c>
      <c r="R139" s="20">
        <f t="shared" si="56"/>
        <v>48.997134031756737</v>
      </c>
      <c r="S139" s="20">
        <v>0.206258</v>
      </c>
      <c r="T139" s="20">
        <f t="shared" si="57"/>
        <v>0.19570000000000001</v>
      </c>
      <c r="U139" s="20">
        <v>0.17840300000000001</v>
      </c>
      <c r="V139" s="20">
        <f t="shared" si="58"/>
        <v>0.16789999999999999</v>
      </c>
      <c r="W139" s="22">
        <f t="shared" si="59"/>
        <v>326.78397965174537</v>
      </c>
    </row>
    <row r="140" spans="1:23" x14ac:dyDescent="0.2">
      <c r="A140" s="1" t="s">
        <v>82</v>
      </c>
      <c r="B140" s="2">
        <v>44997</v>
      </c>
      <c r="C140" s="1">
        <v>20235250</v>
      </c>
      <c r="D140" s="1">
        <v>91</v>
      </c>
      <c r="E140" s="1" t="s">
        <v>25</v>
      </c>
      <c r="F140" s="1" t="s">
        <v>24</v>
      </c>
      <c r="G140" s="2">
        <f t="shared" si="60"/>
        <v>45460</v>
      </c>
      <c r="H140" s="1">
        <f t="shared" si="49"/>
        <v>463</v>
      </c>
      <c r="I140" s="1">
        <v>992</v>
      </c>
      <c r="J140" s="12">
        <f t="shared" si="50"/>
        <v>2.1425485961123112</v>
      </c>
      <c r="K140" s="20">
        <f t="shared" si="51"/>
        <v>87.238951893831668</v>
      </c>
      <c r="L140" s="20">
        <v>10.273</v>
      </c>
      <c r="M140" s="1">
        <f t="shared" si="52"/>
        <v>9.2200000000000006</v>
      </c>
      <c r="N140" s="20">
        <f t="shared" si="53"/>
        <v>0.92943548387096775</v>
      </c>
      <c r="O140" s="20">
        <f t="shared" si="54"/>
        <v>86.288145235233998</v>
      </c>
      <c r="P140" s="20">
        <v>2.1384099999999999</v>
      </c>
      <c r="Q140" s="20">
        <f t="shared" si="55"/>
        <v>2.1</v>
      </c>
      <c r="R140" s="20">
        <f t="shared" si="56"/>
        <v>65.537567813177802</v>
      </c>
      <c r="S140" s="20">
        <v>0.229961</v>
      </c>
      <c r="T140" s="20">
        <f t="shared" si="57"/>
        <v>0.20930000000000001</v>
      </c>
      <c r="U140" s="20">
        <v>0.31748599999999999</v>
      </c>
      <c r="V140" s="20">
        <f t="shared" si="58"/>
        <v>0.29680000000000001</v>
      </c>
      <c r="W140" s="22">
        <f t="shared" si="59"/>
        <v>325.35281017747747</v>
      </c>
    </row>
    <row r="141" spans="1:23" x14ac:dyDescent="0.2">
      <c r="A141" s="1" t="s">
        <v>80</v>
      </c>
      <c r="B141" s="2">
        <v>44998</v>
      </c>
      <c r="C141" s="1">
        <v>20230982</v>
      </c>
      <c r="D141" s="1">
        <v>88</v>
      </c>
      <c r="E141" s="1" t="s">
        <v>25</v>
      </c>
      <c r="F141" s="1" t="s">
        <v>24</v>
      </c>
      <c r="G141" s="2">
        <f t="shared" si="60"/>
        <v>45460</v>
      </c>
      <c r="H141" s="1">
        <f t="shared" si="49"/>
        <v>462</v>
      </c>
      <c r="I141" s="1">
        <v>920</v>
      </c>
      <c r="J141" s="12">
        <f t="shared" si="50"/>
        <v>1.9913419913419914</v>
      </c>
      <c r="K141" s="20">
        <f t="shared" si="51"/>
        <v>81.082216058983846</v>
      </c>
      <c r="L141" s="20">
        <v>10.313000000000001</v>
      </c>
      <c r="M141" s="1">
        <f t="shared" si="52"/>
        <v>9.27</v>
      </c>
      <c r="N141" s="20">
        <f t="shared" si="53"/>
        <v>1.0076086956521739</v>
      </c>
      <c r="O141" s="20">
        <f t="shared" si="54"/>
        <v>93.545691959819663</v>
      </c>
      <c r="P141" s="20">
        <v>1.82423</v>
      </c>
      <c r="Q141" s="20">
        <f t="shared" si="55"/>
        <v>1.7869999999999999</v>
      </c>
      <c r="R141" s="20">
        <f t="shared" si="56"/>
        <v>55.769349372451771</v>
      </c>
      <c r="S141" s="20">
        <v>0.27518399999999998</v>
      </c>
      <c r="T141" s="20">
        <f t="shared" si="57"/>
        <v>0.25469999999999998</v>
      </c>
      <c r="U141" s="20">
        <v>0.33599499999999999</v>
      </c>
      <c r="V141" s="20">
        <f t="shared" si="58"/>
        <v>0.3155</v>
      </c>
      <c r="W141" s="22">
        <f t="shared" si="59"/>
        <v>323.94294935107496</v>
      </c>
    </row>
    <row r="142" spans="1:23" x14ac:dyDescent="0.2">
      <c r="A142" s="1" t="s">
        <v>86</v>
      </c>
      <c r="B142" s="2">
        <v>45012</v>
      </c>
      <c r="C142" s="1">
        <v>20231326</v>
      </c>
      <c r="D142" s="1">
        <v>99</v>
      </c>
      <c r="E142" s="1" t="s">
        <v>25</v>
      </c>
      <c r="F142" s="1" t="s">
        <v>24</v>
      </c>
      <c r="G142" s="2">
        <f t="shared" si="60"/>
        <v>45460</v>
      </c>
      <c r="H142" s="1">
        <f t="shared" si="49"/>
        <v>448</v>
      </c>
      <c r="I142" s="1">
        <v>936</v>
      </c>
      <c r="J142" s="12">
        <f t="shared" si="50"/>
        <v>2.0892857142857144</v>
      </c>
      <c r="K142" s="20">
        <f t="shared" si="51"/>
        <v>85.07022722927627</v>
      </c>
      <c r="L142" s="20">
        <v>10.291</v>
      </c>
      <c r="M142" s="1">
        <f t="shared" si="52"/>
        <v>9.39</v>
      </c>
      <c r="N142" s="20">
        <f t="shared" si="53"/>
        <v>1.0032051282051282</v>
      </c>
      <c r="O142" s="20">
        <f t="shared" si="54"/>
        <v>93.136867814391849</v>
      </c>
      <c r="P142" s="20">
        <v>1.70461</v>
      </c>
      <c r="Q142" s="20">
        <f t="shared" si="55"/>
        <v>1.6719999999999999</v>
      </c>
      <c r="R142" s="20">
        <f t="shared" si="56"/>
        <v>52.180387325539648</v>
      </c>
      <c r="S142" s="20">
        <v>0.30326900000000001</v>
      </c>
      <c r="T142" s="20">
        <f t="shared" si="57"/>
        <v>0.28539999999999999</v>
      </c>
      <c r="U142" s="20">
        <v>0.442297</v>
      </c>
      <c r="V142" s="20">
        <f t="shared" si="58"/>
        <v>0.42449999999999999</v>
      </c>
      <c r="W142" s="22">
        <f t="shared" si="59"/>
        <v>323.52435018359961</v>
      </c>
    </row>
    <row r="143" spans="1:23" x14ac:dyDescent="0.2">
      <c r="A143" s="1">
        <v>323</v>
      </c>
      <c r="B143" s="2">
        <v>45013</v>
      </c>
      <c r="C143" s="1">
        <v>20230289</v>
      </c>
      <c r="D143" s="1">
        <v>87</v>
      </c>
      <c r="E143" s="1" t="s">
        <v>25</v>
      </c>
      <c r="F143" s="1" t="s">
        <v>24</v>
      </c>
      <c r="G143" s="2">
        <f t="shared" si="60"/>
        <v>45460</v>
      </c>
      <c r="H143" s="1">
        <f t="shared" si="49"/>
        <v>447</v>
      </c>
      <c r="I143" s="1">
        <v>920</v>
      </c>
      <c r="J143" s="12">
        <f t="shared" si="50"/>
        <v>2.058165548098434</v>
      </c>
      <c r="K143" s="20">
        <f t="shared" si="51"/>
        <v>83.803095792506781</v>
      </c>
      <c r="L143" s="20">
        <v>9.6212300000000006</v>
      </c>
      <c r="M143" s="1">
        <f t="shared" si="52"/>
        <v>8.73</v>
      </c>
      <c r="N143" s="20">
        <f t="shared" si="53"/>
        <v>0.94891304347826089</v>
      </c>
      <c r="O143" s="20">
        <f t="shared" si="54"/>
        <v>88.096428350509782</v>
      </c>
      <c r="P143" s="20">
        <v>1.91459</v>
      </c>
      <c r="Q143" s="20">
        <f t="shared" si="55"/>
        <v>1.8819999999999999</v>
      </c>
      <c r="R143" s="20">
        <f t="shared" si="56"/>
        <v>58.734144106857435</v>
      </c>
      <c r="S143" s="20">
        <v>0.123825</v>
      </c>
      <c r="T143" s="20">
        <f t="shared" si="57"/>
        <v>0.1062</v>
      </c>
      <c r="U143" s="20">
        <v>0.17694399999999999</v>
      </c>
      <c r="V143" s="20">
        <f t="shared" si="58"/>
        <v>0.1593</v>
      </c>
      <c r="W143" s="22">
        <f t="shared" si="59"/>
        <v>318.73009660038383</v>
      </c>
    </row>
    <row r="144" spans="1:23" x14ac:dyDescent="0.2">
      <c r="A144" s="1">
        <v>152</v>
      </c>
      <c r="B144" s="2">
        <v>45060</v>
      </c>
      <c r="C144" s="1">
        <v>20230475</v>
      </c>
      <c r="D144" s="1">
        <v>31</v>
      </c>
      <c r="E144" s="1" t="s">
        <v>25</v>
      </c>
      <c r="F144" s="1" t="s">
        <v>24</v>
      </c>
      <c r="G144" s="2">
        <f t="shared" si="60"/>
        <v>45460</v>
      </c>
      <c r="H144" s="1">
        <f t="shared" si="49"/>
        <v>400</v>
      </c>
      <c r="I144" s="1">
        <v>868</v>
      </c>
      <c r="J144" s="12">
        <f t="shared" si="50"/>
        <v>2.17</v>
      </c>
      <c r="K144" s="20">
        <f t="shared" si="51"/>
        <v>88.356700964971367</v>
      </c>
      <c r="L144" s="20">
        <v>9.0333400000000008</v>
      </c>
      <c r="M144" s="1">
        <f t="shared" si="52"/>
        <v>8.6300000000000008</v>
      </c>
      <c r="N144" s="20">
        <f t="shared" si="53"/>
        <v>0.99423963133640558</v>
      </c>
      <c r="O144" s="20">
        <f t="shared" si="54"/>
        <v>92.304517307724765</v>
      </c>
      <c r="P144" s="20">
        <v>1.3138700000000001</v>
      </c>
      <c r="Q144" s="20">
        <f t="shared" si="55"/>
        <v>1.2989999999999999</v>
      </c>
      <c r="R144" s="20">
        <f t="shared" si="56"/>
        <v>40.539666947294265</v>
      </c>
      <c r="S144" s="20">
        <v>0.123825</v>
      </c>
      <c r="T144" s="20">
        <f t="shared" si="57"/>
        <v>0.1159</v>
      </c>
      <c r="U144" s="20">
        <v>0.194019</v>
      </c>
      <c r="V144" s="20">
        <f t="shared" si="58"/>
        <v>0.18609999999999999</v>
      </c>
      <c r="W144" s="22">
        <f t="shared" si="59"/>
        <v>313.50540252771515</v>
      </c>
    </row>
    <row r="145" spans="1:25" s="5" customFormat="1" x14ac:dyDescent="0.2">
      <c r="A145" s="4"/>
      <c r="B145" s="7"/>
      <c r="C145" s="4"/>
      <c r="D145" s="4"/>
      <c r="E145" s="39" t="s">
        <v>25</v>
      </c>
      <c r="F145" s="39" t="s">
        <v>24</v>
      </c>
      <c r="G145" s="40" t="s">
        <v>119</v>
      </c>
      <c r="H145" s="39"/>
      <c r="I145" s="39">
        <f t="shared" ref="I145:L145" si="61">AVERAGE(I40:I144)</f>
        <v>984.4</v>
      </c>
      <c r="J145" s="41">
        <f t="shared" si="61"/>
        <v>2.4559540773939568</v>
      </c>
      <c r="K145" s="42">
        <f t="shared" si="61"/>
        <v>100</v>
      </c>
      <c r="L145" s="42">
        <f t="shared" si="61"/>
        <v>10.972447047619047</v>
      </c>
      <c r="M145" s="42">
        <f>AVERAGE(M40:M144)</f>
        <v>10.564571428571435</v>
      </c>
      <c r="N145" s="42">
        <f>AVERAGE(N40:N144)</f>
        <v>1.0771299827307583</v>
      </c>
      <c r="O145" s="42">
        <f>AVERAGE(O40:O144)</f>
        <v>100</v>
      </c>
      <c r="P145" s="42">
        <f>AVERAGE(P40:P144)</f>
        <v>3.2042690476190483</v>
      </c>
      <c r="Q145" s="42">
        <f>AVERAGE(P40:P144)</f>
        <v>3.2042690476190483</v>
      </c>
      <c r="R145" s="43">
        <f t="shared" ref="R145:S145" si="62">AVERAGE(R40:R144)</f>
        <v>99.538933550702026</v>
      </c>
      <c r="S145" s="42">
        <f t="shared" si="62"/>
        <v>0.2611404285714285</v>
      </c>
      <c r="T145" s="42">
        <f>AVERAGE(S40:S144)</f>
        <v>0.2611404285714285</v>
      </c>
      <c r="U145" s="42">
        <f>AVERAGE(T40:T144)</f>
        <v>0.25310666666666665</v>
      </c>
      <c r="V145" s="42">
        <f>AVERAGE(U40:U144)</f>
        <v>0.3871775904761906</v>
      </c>
      <c r="W145" s="43">
        <f>AVERAGE(W40:W144)</f>
        <v>399.53893355070232</v>
      </c>
      <c r="X145" s="42"/>
    </row>
    <row r="147" spans="1:25" x14ac:dyDescent="0.2">
      <c r="A147" s="4" t="s">
        <v>132</v>
      </c>
      <c r="B147" s="2"/>
      <c r="C147" s="1"/>
      <c r="D147" s="1"/>
      <c r="E147" s="1"/>
      <c r="F147" s="1"/>
      <c r="G147" s="2"/>
      <c r="H147" s="1"/>
      <c r="I147" s="1"/>
      <c r="J147" s="12"/>
      <c r="K147" s="20"/>
      <c r="L147" s="1"/>
      <c r="M147" s="20"/>
      <c r="N147" s="12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1:25" x14ac:dyDescent="0.2">
      <c r="A148" s="33" t="s">
        <v>5</v>
      </c>
      <c r="B148" s="34" t="s">
        <v>6</v>
      </c>
      <c r="C148" s="33" t="s">
        <v>26</v>
      </c>
      <c r="D148" s="33" t="s">
        <v>7</v>
      </c>
      <c r="E148" s="33" t="s">
        <v>8</v>
      </c>
      <c r="F148" s="33" t="s">
        <v>9</v>
      </c>
      <c r="G148" s="33" t="s">
        <v>10</v>
      </c>
      <c r="H148" s="33" t="s">
        <v>11</v>
      </c>
      <c r="I148" s="33" t="s">
        <v>12</v>
      </c>
      <c r="J148" s="33" t="s">
        <v>13</v>
      </c>
      <c r="K148" s="35" t="s">
        <v>14</v>
      </c>
      <c r="L148" s="33" t="s">
        <v>15</v>
      </c>
      <c r="M148" s="33" t="s">
        <v>16</v>
      </c>
      <c r="N148" s="35" t="s">
        <v>138</v>
      </c>
      <c r="O148" s="33" t="s">
        <v>18</v>
      </c>
      <c r="P148" s="35" t="s">
        <v>136</v>
      </c>
      <c r="Q148" s="33" t="s">
        <v>19</v>
      </c>
      <c r="R148" s="35" t="s">
        <v>20</v>
      </c>
      <c r="S148" s="33" t="s">
        <v>21</v>
      </c>
      <c r="T148" s="33" t="s">
        <v>22</v>
      </c>
      <c r="U148" s="33" t="s">
        <v>137</v>
      </c>
      <c r="V148" s="33" t="s">
        <v>121</v>
      </c>
      <c r="W148" s="33" t="s">
        <v>122</v>
      </c>
    </row>
    <row r="149" spans="1:25" x14ac:dyDescent="0.2">
      <c r="A149" s="1" t="s">
        <v>88</v>
      </c>
      <c r="B149" s="2">
        <v>45140</v>
      </c>
      <c r="C149" s="1">
        <v>20235363</v>
      </c>
      <c r="D149" s="1">
        <v>102</v>
      </c>
      <c r="E149" s="1" t="s">
        <v>23</v>
      </c>
      <c r="F149" s="1" t="s">
        <v>36</v>
      </c>
      <c r="G149" s="2">
        <f>G$1</f>
        <v>45460</v>
      </c>
      <c r="H149" s="1">
        <f>G149-B149</f>
        <v>320</v>
      </c>
      <c r="I149" s="1">
        <v>1030</v>
      </c>
      <c r="J149" s="12">
        <f>I149/H149</f>
        <v>3.21875</v>
      </c>
      <c r="K149" s="20">
        <v>100</v>
      </c>
      <c r="L149" s="20">
        <v>11.343400000000001</v>
      </c>
      <c r="M149" s="1">
        <f>ROUND(L149+4.42*(LN(365)-LN(H149)),2)</f>
        <v>11.92</v>
      </c>
      <c r="N149" s="20">
        <f>M149/I149*100</f>
        <v>1.1572815533980583</v>
      </c>
      <c r="O149" s="20">
        <f>N149/N149*100</f>
        <v>100</v>
      </c>
      <c r="P149" s="20">
        <v>4.1529800000000003</v>
      </c>
      <c r="Q149" s="20">
        <f>ROUND(P149+0.16*(LN(365)-LN(H149)),3)</f>
        <v>4.1740000000000004</v>
      </c>
      <c r="R149" s="20">
        <v>100</v>
      </c>
      <c r="S149" s="20">
        <v>0.31117699999999998</v>
      </c>
      <c r="T149" s="20">
        <f>ROUND(S149+0.087*(LN(365)-LN(H149)),4)</f>
        <v>0.3226</v>
      </c>
      <c r="U149" s="1">
        <v>0.392156</v>
      </c>
      <c r="V149" s="20">
        <f>ROUND(U149+0.087*(LN(365)-LN(H149)),4)</f>
        <v>0.40360000000000001</v>
      </c>
      <c r="W149" s="22">
        <f>SUM((2*O149),K149,R149)</f>
        <v>400</v>
      </c>
    </row>
    <row r="150" spans="1:25" x14ac:dyDescent="0.2">
      <c r="A150" s="1"/>
      <c r="B150" s="2"/>
      <c r="C150" s="1"/>
      <c r="D150" s="1"/>
      <c r="E150" s="1"/>
      <c r="F150" s="1"/>
      <c r="G150" s="2"/>
      <c r="H150" s="1"/>
      <c r="I150" s="1"/>
      <c r="J150" s="12"/>
      <c r="K150" s="20"/>
      <c r="L150" s="1"/>
      <c r="M150" s="20"/>
      <c r="N150" s="12"/>
      <c r="O150" s="1"/>
      <c r="P150" s="20"/>
      <c r="Q150" s="1"/>
      <c r="R150" s="20"/>
      <c r="S150" s="1"/>
      <c r="T150" s="20"/>
      <c r="U150" s="20"/>
      <c r="V150" s="20"/>
    </row>
    <row r="151" spans="1:25" x14ac:dyDescent="0.2">
      <c r="A151" s="33" t="s">
        <v>129</v>
      </c>
      <c r="B151" s="2"/>
      <c r="C151" s="1"/>
      <c r="D151" s="1"/>
      <c r="E151" s="1"/>
      <c r="F151" s="1"/>
      <c r="G151" s="2"/>
      <c r="H151" s="1"/>
      <c r="I151" s="1"/>
      <c r="J151" s="12"/>
      <c r="K151" s="20"/>
      <c r="L151" s="1"/>
      <c r="M151" s="20"/>
      <c r="N151" s="12"/>
      <c r="O151" s="1"/>
      <c r="P151" s="20"/>
      <c r="Q151" s="1"/>
      <c r="R151" s="20"/>
      <c r="S151" s="1"/>
      <c r="T151" s="20"/>
      <c r="U151" s="20"/>
      <c r="V151" s="20"/>
    </row>
    <row r="152" spans="1:25" x14ac:dyDescent="0.2">
      <c r="A152" s="33" t="s">
        <v>5</v>
      </c>
      <c r="B152" s="34" t="s">
        <v>6</v>
      </c>
      <c r="C152" s="33" t="s">
        <v>26</v>
      </c>
      <c r="D152" s="33" t="s">
        <v>7</v>
      </c>
      <c r="E152" s="33" t="s">
        <v>8</v>
      </c>
      <c r="F152" s="33" t="s">
        <v>9</v>
      </c>
      <c r="G152" s="33" t="s">
        <v>10</v>
      </c>
      <c r="H152" s="33" t="s">
        <v>11</v>
      </c>
      <c r="I152" s="33" t="s">
        <v>12</v>
      </c>
      <c r="J152" s="33" t="s">
        <v>13</v>
      </c>
      <c r="K152" s="35" t="s">
        <v>14</v>
      </c>
      <c r="L152" s="33" t="s">
        <v>15</v>
      </c>
      <c r="M152" s="33" t="s">
        <v>16</v>
      </c>
      <c r="N152" s="35" t="s">
        <v>138</v>
      </c>
      <c r="O152" s="33" t="s">
        <v>18</v>
      </c>
      <c r="P152" s="35" t="s">
        <v>136</v>
      </c>
      <c r="Q152" s="33" t="s">
        <v>19</v>
      </c>
      <c r="R152" s="35" t="s">
        <v>20</v>
      </c>
      <c r="S152" s="33" t="s">
        <v>21</v>
      </c>
      <c r="T152" s="33" t="s">
        <v>22</v>
      </c>
      <c r="U152" s="33" t="s">
        <v>137</v>
      </c>
      <c r="V152" s="33" t="s">
        <v>121</v>
      </c>
      <c r="W152" s="33" t="s">
        <v>122</v>
      </c>
      <c r="X152" s="33" t="s">
        <v>141</v>
      </c>
    </row>
    <row r="153" spans="1:25" x14ac:dyDescent="0.2">
      <c r="A153" s="1" t="s">
        <v>56</v>
      </c>
      <c r="B153" s="2">
        <v>45104</v>
      </c>
      <c r="C153" s="1">
        <v>20234814</v>
      </c>
      <c r="D153" s="1">
        <v>42</v>
      </c>
      <c r="E153" s="1" t="s">
        <v>25</v>
      </c>
      <c r="F153" s="1" t="s">
        <v>36</v>
      </c>
      <c r="G153" s="2">
        <f t="shared" ref="G153:G169" si="63">G$1</f>
        <v>45460</v>
      </c>
      <c r="H153" s="1">
        <f t="shared" ref="H153:H169" si="64">G153-B153</f>
        <v>356</v>
      </c>
      <c r="I153" s="1">
        <v>1015</v>
      </c>
      <c r="J153" s="12">
        <f t="shared" ref="J153:J169" si="65">I153/H153</f>
        <v>2.851123595505618</v>
      </c>
      <c r="K153" s="20">
        <f t="shared" ref="K153:K169" si="66">J153/J$170*100</f>
        <v>111.3181102000673</v>
      </c>
      <c r="L153" s="20">
        <v>11.9975</v>
      </c>
      <c r="M153" s="1">
        <f t="shared" ref="M153:M169" si="67">ROUND(L153+4.42*(LN(365)-LN(H153)),2)</f>
        <v>12.11</v>
      </c>
      <c r="N153" s="12">
        <f t="shared" ref="N153:N169" si="68">M153/I153*100</f>
        <v>1.193103448275862</v>
      </c>
      <c r="O153" s="20">
        <f t="shared" ref="O153:O169" si="69">N153/N$170*100</f>
        <v>108.2417800811089</v>
      </c>
      <c r="P153" s="20">
        <v>4.0517300000000001</v>
      </c>
      <c r="Q153" s="20">
        <f t="shared" ref="Q153:Q169" si="70">ROUND(P153+0.16*(LN(365)-LN(H153)),3)</f>
        <v>4.056</v>
      </c>
      <c r="R153" s="20">
        <f t="shared" ref="R153:R169" si="71">Q153/Q$170*100</f>
        <v>115.74370939855302</v>
      </c>
      <c r="S153" s="20">
        <v>0.30405100000000002</v>
      </c>
      <c r="T153" s="20">
        <f t="shared" ref="T153:T169" si="72">ROUND(S153+0.087*(LN(365)-LN(H153)),4)</f>
        <v>0.30620000000000003</v>
      </c>
      <c r="U153" s="1">
        <v>0.35700799999999999</v>
      </c>
      <c r="V153" s="20">
        <f t="shared" ref="V153:V169" si="73">ROUND(U153+0.087*(LN(365)-LN(H153)),4)</f>
        <v>0.35920000000000002</v>
      </c>
      <c r="W153" s="24">
        <f t="shared" ref="W153:W169" si="74">SUM((2*O153),K153,R153)</f>
        <v>443.54537976083816</v>
      </c>
      <c r="X153" s="38" t="s">
        <v>124</v>
      </c>
    </row>
    <row r="154" spans="1:25" x14ac:dyDescent="0.2">
      <c r="A154" s="1">
        <v>8303</v>
      </c>
      <c r="B154" s="2">
        <v>45168</v>
      </c>
      <c r="C154" s="1">
        <v>20232300</v>
      </c>
      <c r="D154" s="1">
        <v>68</v>
      </c>
      <c r="E154" s="1" t="s">
        <v>25</v>
      </c>
      <c r="F154" s="1" t="s">
        <v>36</v>
      </c>
      <c r="G154" s="2">
        <f t="shared" si="63"/>
        <v>45460</v>
      </c>
      <c r="H154" s="1">
        <f t="shared" si="64"/>
        <v>292</v>
      </c>
      <c r="I154" s="1">
        <v>858</v>
      </c>
      <c r="J154" s="12">
        <f t="shared" si="65"/>
        <v>2.9383561643835616</v>
      </c>
      <c r="K154" s="20">
        <f t="shared" si="66"/>
        <v>114.72398314457844</v>
      </c>
      <c r="L154" s="20">
        <v>9.8201999999999998</v>
      </c>
      <c r="M154" s="1">
        <f t="shared" si="67"/>
        <v>10.81</v>
      </c>
      <c r="N154" s="12">
        <f t="shared" si="68"/>
        <v>1.2599067599067599</v>
      </c>
      <c r="O154" s="20">
        <f t="shared" si="69"/>
        <v>114.30236885628236</v>
      </c>
      <c r="P154" s="20">
        <v>3.3795600000000001</v>
      </c>
      <c r="Q154" s="20">
        <f t="shared" si="70"/>
        <v>3.415</v>
      </c>
      <c r="R154" s="20">
        <f t="shared" si="71"/>
        <v>97.451865778120961</v>
      </c>
      <c r="S154" s="20">
        <v>0.228384</v>
      </c>
      <c r="T154" s="20">
        <f t="shared" si="72"/>
        <v>0.24779999999999999</v>
      </c>
      <c r="U154" s="1">
        <v>0.30433199999999999</v>
      </c>
      <c r="V154" s="20">
        <f t="shared" si="73"/>
        <v>0.32369999999999999</v>
      </c>
      <c r="W154" s="22">
        <f t="shared" si="74"/>
        <v>440.78058663526411</v>
      </c>
    </row>
    <row r="155" spans="1:25" x14ac:dyDescent="0.2">
      <c r="A155" s="1" t="s">
        <v>84</v>
      </c>
      <c r="B155" s="2">
        <v>45066</v>
      </c>
      <c r="C155" s="1">
        <v>20232383</v>
      </c>
      <c r="D155" s="1">
        <v>94</v>
      </c>
      <c r="E155" s="1" t="s">
        <v>25</v>
      </c>
      <c r="F155" s="1" t="s">
        <v>36</v>
      </c>
      <c r="G155" s="2">
        <f t="shared" si="63"/>
        <v>45460</v>
      </c>
      <c r="H155" s="1">
        <f t="shared" si="64"/>
        <v>394</v>
      </c>
      <c r="I155" s="1">
        <v>1035</v>
      </c>
      <c r="J155" s="12">
        <f t="shared" si="65"/>
        <v>2.6269035532994924</v>
      </c>
      <c r="K155" s="20">
        <f t="shared" si="66"/>
        <v>102.56375405545448</v>
      </c>
      <c r="L155" s="20">
        <v>12.0059</v>
      </c>
      <c r="M155" s="1">
        <f t="shared" si="67"/>
        <v>11.67</v>
      </c>
      <c r="N155" s="12">
        <f t="shared" si="68"/>
        <v>1.127536231884058</v>
      </c>
      <c r="O155" s="20">
        <f t="shared" si="69"/>
        <v>102.29333342506406</v>
      </c>
      <c r="P155" s="20">
        <v>4.3528500000000001</v>
      </c>
      <c r="Q155" s="20">
        <f t="shared" si="70"/>
        <v>4.3410000000000002</v>
      </c>
      <c r="R155" s="20">
        <f t="shared" si="71"/>
        <v>123.87658838735669</v>
      </c>
      <c r="S155" s="20">
        <v>0.36604799999999998</v>
      </c>
      <c r="T155" s="20">
        <f t="shared" si="72"/>
        <v>0.3594</v>
      </c>
      <c r="U155" s="1">
        <v>0.460677</v>
      </c>
      <c r="V155" s="20">
        <f t="shared" si="73"/>
        <v>0.45400000000000001</v>
      </c>
      <c r="W155" s="22">
        <f t="shared" si="74"/>
        <v>431.02700929293928</v>
      </c>
    </row>
    <row r="156" spans="1:25" x14ac:dyDescent="0.2">
      <c r="A156" s="1" t="s">
        <v>35</v>
      </c>
      <c r="B156" s="2">
        <v>45114</v>
      </c>
      <c r="C156" s="1">
        <v>20231851</v>
      </c>
      <c r="D156" s="1">
        <v>4</v>
      </c>
      <c r="E156" s="1" t="s">
        <v>25</v>
      </c>
      <c r="F156" s="1" t="s">
        <v>36</v>
      </c>
      <c r="G156" s="2">
        <f t="shared" si="63"/>
        <v>45460</v>
      </c>
      <c r="H156" s="1">
        <f t="shared" si="64"/>
        <v>346</v>
      </c>
      <c r="I156" s="1">
        <v>894</v>
      </c>
      <c r="J156" s="12">
        <f t="shared" si="65"/>
        <v>2.5838150289017343</v>
      </c>
      <c r="K156" s="20">
        <f t="shared" si="66"/>
        <v>100.88142323162455</v>
      </c>
      <c r="L156" s="20">
        <v>9.9581300000000006</v>
      </c>
      <c r="M156" s="1">
        <f t="shared" si="67"/>
        <v>10.19</v>
      </c>
      <c r="N156" s="12">
        <f t="shared" si="68"/>
        <v>1.1398210290827739</v>
      </c>
      <c r="O156" s="20">
        <f t="shared" si="69"/>
        <v>103.40784559804119</v>
      </c>
      <c r="P156" s="20">
        <v>4.2813100000000004</v>
      </c>
      <c r="Q156" s="20">
        <f t="shared" si="70"/>
        <v>4.29</v>
      </c>
      <c r="R156" s="20">
        <f t="shared" si="71"/>
        <v>122.42123109462339</v>
      </c>
      <c r="S156" s="20">
        <v>0.32511400000000001</v>
      </c>
      <c r="T156" s="20">
        <f t="shared" si="72"/>
        <v>0.32979999999999998</v>
      </c>
      <c r="U156" s="1">
        <v>0.38945200000000002</v>
      </c>
      <c r="V156" s="20">
        <f t="shared" si="73"/>
        <v>0.39410000000000001</v>
      </c>
      <c r="W156" s="22">
        <f t="shared" si="74"/>
        <v>430.11834552233034</v>
      </c>
    </row>
    <row r="157" spans="1:25" x14ac:dyDescent="0.2">
      <c r="A157" s="1" t="s">
        <v>98</v>
      </c>
      <c r="B157" s="2">
        <v>45124</v>
      </c>
      <c r="C157" s="1">
        <v>20231673</v>
      </c>
      <c r="D157" s="1">
        <v>127</v>
      </c>
      <c r="E157" s="1" t="s">
        <v>25</v>
      </c>
      <c r="F157" s="1" t="s">
        <v>36</v>
      </c>
      <c r="G157" s="2">
        <f t="shared" si="63"/>
        <v>45460</v>
      </c>
      <c r="H157" s="1">
        <f t="shared" si="64"/>
        <v>336</v>
      </c>
      <c r="I157" s="1">
        <v>832</v>
      </c>
      <c r="J157" s="12">
        <f t="shared" si="65"/>
        <v>2.4761904761904763</v>
      </c>
      <c r="K157" s="20">
        <f t="shared" si="66"/>
        <v>96.679373963107949</v>
      </c>
      <c r="L157" s="20">
        <v>9.5964700000000001</v>
      </c>
      <c r="M157" s="1">
        <f t="shared" si="67"/>
        <v>9.9600000000000009</v>
      </c>
      <c r="N157" s="12">
        <f t="shared" si="68"/>
        <v>1.1971153846153846</v>
      </c>
      <c r="O157" s="20">
        <f t="shared" si="69"/>
        <v>108.60575449723314</v>
      </c>
      <c r="P157" s="20">
        <v>4.0479099999999999</v>
      </c>
      <c r="Q157" s="20">
        <f t="shared" si="70"/>
        <v>4.0609999999999999</v>
      </c>
      <c r="R157" s="20">
        <f t="shared" si="71"/>
        <v>115.88639148607589</v>
      </c>
      <c r="S157" s="20">
        <v>0.346943</v>
      </c>
      <c r="T157" s="20">
        <f t="shared" si="72"/>
        <v>0.35410000000000003</v>
      </c>
      <c r="U157" s="1">
        <v>0.42615500000000001</v>
      </c>
      <c r="V157" s="20">
        <f t="shared" si="73"/>
        <v>0.43340000000000001</v>
      </c>
      <c r="W157" s="22">
        <f t="shared" si="74"/>
        <v>429.77727444365007</v>
      </c>
    </row>
    <row r="158" spans="1:25" x14ac:dyDescent="0.2">
      <c r="A158" s="1">
        <v>3021</v>
      </c>
      <c r="B158" s="2">
        <v>45000</v>
      </c>
      <c r="C158" s="1">
        <v>20231181</v>
      </c>
      <c r="D158" s="1">
        <v>22</v>
      </c>
      <c r="E158" s="1" t="s">
        <v>25</v>
      </c>
      <c r="F158" s="1" t="s">
        <v>36</v>
      </c>
      <c r="G158" s="2">
        <f t="shared" si="63"/>
        <v>45460</v>
      </c>
      <c r="H158" s="1">
        <f t="shared" si="64"/>
        <v>460</v>
      </c>
      <c r="I158" s="1">
        <v>1095</v>
      </c>
      <c r="J158" s="12">
        <f t="shared" si="65"/>
        <v>2.3804347826086958</v>
      </c>
      <c r="K158" s="20">
        <f t="shared" si="66"/>
        <v>92.940727603748641</v>
      </c>
      <c r="L158" s="20">
        <v>12.0412</v>
      </c>
      <c r="M158" s="1">
        <f t="shared" si="67"/>
        <v>11.02</v>
      </c>
      <c r="N158" s="12">
        <f t="shared" si="68"/>
        <v>1.006392694063927</v>
      </c>
      <c r="O158" s="20">
        <f t="shared" si="69"/>
        <v>91.302842870432571</v>
      </c>
      <c r="P158" s="20">
        <v>5.1154900000000003</v>
      </c>
      <c r="Q158" s="44">
        <f t="shared" si="70"/>
        <v>5.0780000000000003</v>
      </c>
      <c r="R158" s="44">
        <f t="shared" si="71"/>
        <v>144.90792808822789</v>
      </c>
      <c r="S158" s="20">
        <v>0.331009</v>
      </c>
      <c r="T158" s="20">
        <f t="shared" si="72"/>
        <v>0.31090000000000001</v>
      </c>
      <c r="U158" s="1">
        <v>0.46005499999999999</v>
      </c>
      <c r="V158" s="20">
        <f t="shared" si="73"/>
        <v>0.43990000000000001</v>
      </c>
      <c r="W158" s="22">
        <f t="shared" si="74"/>
        <v>420.45434143284166</v>
      </c>
      <c r="X158" s="38" t="s">
        <v>126</v>
      </c>
    </row>
    <row r="159" spans="1:25" x14ac:dyDescent="0.2">
      <c r="A159" s="1" t="s">
        <v>79</v>
      </c>
      <c r="B159" s="2">
        <v>45039</v>
      </c>
      <c r="C159" s="1">
        <v>20231571</v>
      </c>
      <c r="D159" s="1">
        <v>86</v>
      </c>
      <c r="E159" s="1" t="s">
        <v>25</v>
      </c>
      <c r="F159" s="1" t="s">
        <v>36</v>
      </c>
      <c r="G159" s="2">
        <f t="shared" si="63"/>
        <v>45460</v>
      </c>
      <c r="H159" s="1">
        <f t="shared" si="64"/>
        <v>421</v>
      </c>
      <c r="I159" s="1">
        <v>1140</v>
      </c>
      <c r="J159" s="12">
        <f t="shared" si="65"/>
        <v>2.7078384798099764</v>
      </c>
      <c r="K159" s="20">
        <f t="shared" si="66"/>
        <v>105.72374441242482</v>
      </c>
      <c r="L159" s="20">
        <v>12.0006</v>
      </c>
      <c r="M159" s="1">
        <f t="shared" si="67"/>
        <v>11.37</v>
      </c>
      <c r="N159" s="12">
        <f t="shared" si="68"/>
        <v>0.99736842105263146</v>
      </c>
      <c r="O159" s="20">
        <f t="shared" si="69"/>
        <v>90.484134839630954</v>
      </c>
      <c r="P159" s="20">
        <v>4.6919899999999997</v>
      </c>
      <c r="Q159" s="20">
        <f t="shared" si="70"/>
        <v>4.6689999999999996</v>
      </c>
      <c r="R159" s="20">
        <f t="shared" si="71"/>
        <v>133.23653332885701</v>
      </c>
      <c r="S159" s="20">
        <v>0.583588</v>
      </c>
      <c r="T159" s="20">
        <f t="shared" si="72"/>
        <v>0.57120000000000004</v>
      </c>
      <c r="U159" s="1">
        <v>0.781856</v>
      </c>
      <c r="V159" s="20">
        <f t="shared" si="73"/>
        <v>0.76939999999999997</v>
      </c>
      <c r="W159" s="22">
        <f t="shared" si="74"/>
        <v>419.92854742054374</v>
      </c>
    </row>
    <row r="160" spans="1:25" x14ac:dyDescent="0.2">
      <c r="A160" s="1" t="s">
        <v>60</v>
      </c>
      <c r="B160" s="2">
        <v>45128</v>
      </c>
      <c r="C160" s="1">
        <v>20227974</v>
      </c>
      <c r="D160" s="1">
        <v>47</v>
      </c>
      <c r="E160" s="1" t="s">
        <v>25</v>
      </c>
      <c r="F160" s="1" t="s">
        <v>36</v>
      </c>
      <c r="G160" s="2">
        <f t="shared" si="63"/>
        <v>45460</v>
      </c>
      <c r="H160" s="1">
        <f t="shared" si="64"/>
        <v>332</v>
      </c>
      <c r="I160" s="1">
        <v>904</v>
      </c>
      <c r="J160" s="12">
        <f t="shared" si="65"/>
        <v>2.7228915662650603</v>
      </c>
      <c r="K160" s="20">
        <f t="shared" si="66"/>
        <v>106.31147099835736</v>
      </c>
      <c r="L160" s="20">
        <v>10.519600000000001</v>
      </c>
      <c r="M160" s="1">
        <f t="shared" si="67"/>
        <v>10.94</v>
      </c>
      <c r="N160" s="12">
        <f t="shared" si="68"/>
        <v>1.2101769911504423</v>
      </c>
      <c r="O160" s="20">
        <f t="shared" si="69"/>
        <v>109.79074104983826</v>
      </c>
      <c r="P160" s="20">
        <v>3.0963099999999999</v>
      </c>
      <c r="Q160" s="20">
        <f t="shared" si="70"/>
        <v>3.1110000000000002</v>
      </c>
      <c r="R160" s="20">
        <f t="shared" si="71"/>
        <v>88.776794856730405</v>
      </c>
      <c r="S160" s="20">
        <v>0.21870400000000001</v>
      </c>
      <c r="T160" s="20">
        <f t="shared" si="72"/>
        <v>0.22689999999999999</v>
      </c>
      <c r="U160" s="1">
        <v>0.283111</v>
      </c>
      <c r="V160" s="20">
        <f t="shared" si="73"/>
        <v>0.29139999999999999</v>
      </c>
      <c r="W160" s="22">
        <f t="shared" si="74"/>
        <v>414.66974795476432</v>
      </c>
    </row>
    <row r="161" spans="1:24" x14ac:dyDescent="0.2">
      <c r="A161" s="1" t="s">
        <v>71</v>
      </c>
      <c r="B161" s="2">
        <v>45025</v>
      </c>
      <c r="C161" s="1">
        <v>20231138</v>
      </c>
      <c r="D161" s="1">
        <v>74</v>
      </c>
      <c r="E161" s="1" t="s">
        <v>25</v>
      </c>
      <c r="F161" s="1" t="s">
        <v>36</v>
      </c>
      <c r="G161" s="2">
        <f t="shared" si="63"/>
        <v>45460</v>
      </c>
      <c r="H161" s="1">
        <f t="shared" si="64"/>
        <v>435</v>
      </c>
      <c r="I161" s="1">
        <v>992</v>
      </c>
      <c r="J161" s="12">
        <f t="shared" si="65"/>
        <v>2.2804597701149425</v>
      </c>
      <c r="K161" s="20">
        <f t="shared" si="66"/>
        <v>89.037343872655384</v>
      </c>
      <c r="L161" s="20">
        <v>10.494999999999999</v>
      </c>
      <c r="M161" s="1">
        <f t="shared" si="67"/>
        <v>9.7200000000000006</v>
      </c>
      <c r="N161" s="12">
        <f t="shared" si="68"/>
        <v>0.97983870967741948</v>
      </c>
      <c r="O161" s="20">
        <f t="shared" si="69"/>
        <v>88.893788951097164</v>
      </c>
      <c r="P161" s="20">
        <v>4.6773600000000002</v>
      </c>
      <c r="Q161" s="20">
        <f t="shared" si="70"/>
        <v>4.649</v>
      </c>
      <c r="R161" s="20">
        <f t="shared" si="71"/>
        <v>132.66580497876555</v>
      </c>
      <c r="S161" s="20">
        <v>0.44236599999999998</v>
      </c>
      <c r="T161" s="20">
        <f t="shared" si="72"/>
        <v>0.42709999999999998</v>
      </c>
      <c r="U161" s="1">
        <v>0.69173899999999999</v>
      </c>
      <c r="V161" s="20">
        <f t="shared" si="73"/>
        <v>0.67649999999999999</v>
      </c>
      <c r="W161" s="22">
        <f t="shared" si="74"/>
        <v>399.49072675361526</v>
      </c>
    </row>
    <row r="162" spans="1:24" x14ac:dyDescent="0.2">
      <c r="A162" s="1">
        <v>404</v>
      </c>
      <c r="B162" s="2">
        <v>45020</v>
      </c>
      <c r="C162" s="1">
        <v>20230829</v>
      </c>
      <c r="D162" s="1">
        <v>57</v>
      </c>
      <c r="E162" s="1" t="s">
        <v>25</v>
      </c>
      <c r="F162" s="1" t="s">
        <v>36</v>
      </c>
      <c r="G162" s="2">
        <f t="shared" si="63"/>
        <v>45460</v>
      </c>
      <c r="H162" s="1">
        <f t="shared" si="64"/>
        <v>440</v>
      </c>
      <c r="I162" s="1">
        <v>1210</v>
      </c>
      <c r="J162" s="12">
        <f t="shared" si="65"/>
        <v>2.75</v>
      </c>
      <c r="K162" s="20">
        <f t="shared" si="66"/>
        <v>107.36988166095162</v>
      </c>
      <c r="L162" s="20">
        <v>14.183400000000001</v>
      </c>
      <c r="M162" s="1">
        <f t="shared" si="67"/>
        <v>13.36</v>
      </c>
      <c r="N162" s="12">
        <f t="shared" si="68"/>
        <v>1.1041322314049586</v>
      </c>
      <c r="O162" s="20">
        <f t="shared" si="69"/>
        <v>100.1700551154274</v>
      </c>
      <c r="P162" s="20">
        <v>3.2161499999999998</v>
      </c>
      <c r="Q162" s="20">
        <f t="shared" si="70"/>
        <v>3.1859999999999999</v>
      </c>
      <c r="R162" s="20">
        <f t="shared" si="71"/>
        <v>90.917026169573461</v>
      </c>
      <c r="S162" s="20">
        <v>0.53068000000000004</v>
      </c>
      <c r="T162" s="20">
        <f t="shared" si="72"/>
        <v>0.51439999999999997</v>
      </c>
      <c r="U162" s="1">
        <v>0.714117</v>
      </c>
      <c r="V162" s="20">
        <f t="shared" si="73"/>
        <v>0.69789999999999996</v>
      </c>
      <c r="W162" s="22">
        <f t="shared" si="74"/>
        <v>398.62701806137989</v>
      </c>
    </row>
    <row r="163" spans="1:24" x14ac:dyDescent="0.2">
      <c r="A163" s="1">
        <v>323</v>
      </c>
      <c r="B163" s="2">
        <v>45023</v>
      </c>
      <c r="C163" s="1">
        <v>20230549</v>
      </c>
      <c r="D163" s="1">
        <v>61</v>
      </c>
      <c r="E163" s="1" t="s">
        <v>25</v>
      </c>
      <c r="F163" s="1" t="s">
        <v>36</v>
      </c>
      <c r="G163" s="2">
        <f t="shared" si="63"/>
        <v>45460</v>
      </c>
      <c r="H163" s="1">
        <f t="shared" si="64"/>
        <v>437</v>
      </c>
      <c r="I163" s="1">
        <v>1145</v>
      </c>
      <c r="J163" s="12">
        <f t="shared" si="65"/>
        <v>2.6201372997711672</v>
      </c>
      <c r="K163" s="20">
        <f t="shared" si="66"/>
        <v>102.29957520431839</v>
      </c>
      <c r="L163" s="20">
        <v>12.526400000000001</v>
      </c>
      <c r="M163" s="1">
        <f t="shared" si="67"/>
        <v>11.73</v>
      </c>
      <c r="N163" s="12">
        <f t="shared" si="68"/>
        <v>1.0244541484716156</v>
      </c>
      <c r="O163" s="20">
        <f t="shared" si="69"/>
        <v>92.941430017898412</v>
      </c>
      <c r="P163" s="20">
        <v>3.7439100000000001</v>
      </c>
      <c r="Q163" s="20">
        <f t="shared" si="70"/>
        <v>3.7149999999999999</v>
      </c>
      <c r="R163" s="20">
        <f t="shared" si="71"/>
        <v>106.01279102949321</v>
      </c>
      <c r="S163" s="20">
        <v>0.38240099999999999</v>
      </c>
      <c r="T163" s="20">
        <f t="shared" si="72"/>
        <v>0.36670000000000003</v>
      </c>
      <c r="U163" s="1">
        <v>0.54852699999999999</v>
      </c>
      <c r="V163" s="20">
        <f t="shared" si="73"/>
        <v>0.53290000000000004</v>
      </c>
      <c r="W163" s="22">
        <f t="shared" si="74"/>
        <v>394.19522626960838</v>
      </c>
    </row>
    <row r="164" spans="1:24" x14ac:dyDescent="0.2">
      <c r="A164" s="1">
        <v>1569</v>
      </c>
      <c r="B164" s="2">
        <v>45153</v>
      </c>
      <c r="C164" s="1">
        <v>20235415</v>
      </c>
      <c r="D164" s="1">
        <v>107</v>
      </c>
      <c r="E164" s="1" t="s">
        <v>25</v>
      </c>
      <c r="F164" s="1" t="s">
        <v>36</v>
      </c>
      <c r="G164" s="2">
        <f t="shared" si="63"/>
        <v>45460</v>
      </c>
      <c r="H164" s="1">
        <f t="shared" si="64"/>
        <v>307</v>
      </c>
      <c r="I164" s="1">
        <v>822</v>
      </c>
      <c r="J164" s="12">
        <f t="shared" si="65"/>
        <v>2.6775244299674266</v>
      </c>
      <c r="K164" s="20">
        <f t="shared" si="66"/>
        <v>104.54017497814891</v>
      </c>
      <c r="L164" s="20">
        <v>9.6156299999999995</v>
      </c>
      <c r="M164" s="1">
        <f t="shared" si="67"/>
        <v>10.38</v>
      </c>
      <c r="N164" s="48">
        <f t="shared" si="68"/>
        <v>1.2627737226277373</v>
      </c>
      <c r="O164" s="44">
        <f t="shared" si="69"/>
        <v>114.5624679690569</v>
      </c>
      <c r="P164" s="20">
        <v>2.09083</v>
      </c>
      <c r="Q164" s="20">
        <f t="shared" si="70"/>
        <v>2.1190000000000002</v>
      </c>
      <c r="R164" s="20">
        <f t="shared" si="71"/>
        <v>60.468668692192772</v>
      </c>
      <c r="S164" s="20">
        <v>0.32746199999999998</v>
      </c>
      <c r="T164" s="20">
        <f t="shared" si="72"/>
        <v>0.34250000000000003</v>
      </c>
      <c r="U164" s="1">
        <v>0.49559399999999998</v>
      </c>
      <c r="V164" s="20">
        <f t="shared" si="73"/>
        <v>0.51060000000000005</v>
      </c>
      <c r="W164" s="22">
        <f t="shared" si="74"/>
        <v>394.13377960845548</v>
      </c>
      <c r="X164" s="38" t="s">
        <v>125</v>
      </c>
    </row>
    <row r="165" spans="1:24" x14ac:dyDescent="0.2">
      <c r="A165" s="1">
        <v>315</v>
      </c>
      <c r="B165" s="2">
        <v>45095</v>
      </c>
      <c r="C165" s="1">
        <v>20231979</v>
      </c>
      <c r="D165" s="1">
        <v>25</v>
      </c>
      <c r="E165" s="1" t="s">
        <v>25</v>
      </c>
      <c r="F165" s="1" t="s">
        <v>36</v>
      </c>
      <c r="G165" s="2">
        <f t="shared" si="63"/>
        <v>45460</v>
      </c>
      <c r="H165" s="1">
        <f t="shared" si="64"/>
        <v>365</v>
      </c>
      <c r="I165" s="1">
        <v>1015</v>
      </c>
      <c r="J165" s="12">
        <f t="shared" si="65"/>
        <v>2.7808219178082192</v>
      </c>
      <c r="K165" s="20">
        <f t="shared" si="66"/>
        <v>108.57328008554509</v>
      </c>
      <c r="L165" s="20">
        <v>11.992000000000001</v>
      </c>
      <c r="M165" s="1">
        <f t="shared" si="67"/>
        <v>11.99</v>
      </c>
      <c r="N165" s="12">
        <f t="shared" si="68"/>
        <v>1.1812807881773399</v>
      </c>
      <c r="O165" s="20">
        <f t="shared" si="69"/>
        <v>107.16919431647365</v>
      </c>
      <c r="P165" s="20">
        <v>2.47879</v>
      </c>
      <c r="Q165" s="20">
        <f t="shared" si="70"/>
        <v>2.4790000000000001</v>
      </c>
      <c r="R165" s="20">
        <f t="shared" si="71"/>
        <v>70.741778993839489</v>
      </c>
      <c r="S165" s="20">
        <v>0.21227199999999999</v>
      </c>
      <c r="T165" s="20">
        <f t="shared" si="72"/>
        <v>0.21229999999999999</v>
      </c>
      <c r="U165" s="1">
        <v>0.406972</v>
      </c>
      <c r="V165" s="20">
        <f t="shared" si="73"/>
        <v>0.40699999999999997</v>
      </c>
      <c r="W165" s="22">
        <f t="shared" si="74"/>
        <v>393.65344771233185</v>
      </c>
    </row>
    <row r="166" spans="1:24" x14ac:dyDescent="0.2">
      <c r="A166" s="1">
        <v>723</v>
      </c>
      <c r="B166" s="2">
        <v>45055</v>
      </c>
      <c r="C166" s="1">
        <v>20231225</v>
      </c>
      <c r="D166" s="1">
        <v>38</v>
      </c>
      <c r="E166" s="1" t="s">
        <v>25</v>
      </c>
      <c r="F166" s="1" t="s">
        <v>36</v>
      </c>
      <c r="G166" s="2">
        <f t="shared" si="63"/>
        <v>45460</v>
      </c>
      <c r="H166" s="1">
        <f t="shared" si="64"/>
        <v>405</v>
      </c>
      <c r="I166" s="1">
        <v>942</v>
      </c>
      <c r="J166" s="12">
        <f t="shared" si="65"/>
        <v>2.325925925925926</v>
      </c>
      <c r="K166" s="20">
        <f t="shared" si="66"/>
        <v>90.812505970474916</v>
      </c>
      <c r="L166" s="20">
        <v>10.268000000000001</v>
      </c>
      <c r="M166" s="1">
        <f t="shared" si="67"/>
        <v>9.81</v>
      </c>
      <c r="N166" s="12">
        <f t="shared" si="68"/>
        <v>1.0414012738853502</v>
      </c>
      <c r="O166" s="20">
        <f t="shared" si="69"/>
        <v>94.478922030591264</v>
      </c>
      <c r="P166" s="20">
        <v>3.32334</v>
      </c>
      <c r="Q166" s="20">
        <f t="shared" si="70"/>
        <v>3.3069999999999999</v>
      </c>
      <c r="R166" s="20">
        <f t="shared" si="71"/>
        <v>94.369932687626928</v>
      </c>
      <c r="S166" s="20">
        <v>0.35763200000000001</v>
      </c>
      <c r="T166" s="20">
        <f t="shared" si="72"/>
        <v>0.34860000000000002</v>
      </c>
      <c r="U166" s="1">
        <v>0.65522499999999995</v>
      </c>
      <c r="V166" s="20">
        <f t="shared" si="73"/>
        <v>0.6462</v>
      </c>
      <c r="W166" s="22">
        <f t="shared" si="74"/>
        <v>374.14028271928441</v>
      </c>
    </row>
    <row r="167" spans="1:24" x14ac:dyDescent="0.2">
      <c r="A167" s="1">
        <v>2312</v>
      </c>
      <c r="B167" s="2">
        <v>45046</v>
      </c>
      <c r="C167" s="1">
        <v>20232195</v>
      </c>
      <c r="D167" s="1">
        <v>35</v>
      </c>
      <c r="E167" s="1" t="s">
        <v>25</v>
      </c>
      <c r="F167" s="1" t="s">
        <v>36</v>
      </c>
      <c r="G167" s="2">
        <f t="shared" si="63"/>
        <v>45460</v>
      </c>
      <c r="H167" s="1">
        <f t="shared" si="64"/>
        <v>414</v>
      </c>
      <c r="I167" s="1">
        <v>914</v>
      </c>
      <c r="J167" s="12">
        <f t="shared" si="65"/>
        <v>2.2077294685990339</v>
      </c>
      <c r="K167" s="20">
        <f t="shared" si="66"/>
        <v>86.197691557408675</v>
      </c>
      <c r="L167" s="20">
        <v>9.1452899999999993</v>
      </c>
      <c r="M167" s="1">
        <f t="shared" si="67"/>
        <v>8.59</v>
      </c>
      <c r="N167" s="12">
        <f t="shared" si="68"/>
        <v>0.93982494529540483</v>
      </c>
      <c r="O167" s="20">
        <f t="shared" si="69"/>
        <v>85.263625036380262</v>
      </c>
      <c r="P167" s="20">
        <v>3.4252899999999999</v>
      </c>
      <c r="Q167" s="20">
        <f t="shared" si="70"/>
        <v>3.4049999999999998</v>
      </c>
      <c r="R167" s="20">
        <f t="shared" si="71"/>
        <v>97.166501603075204</v>
      </c>
      <c r="S167" s="20">
        <v>0.19689999999999999</v>
      </c>
      <c r="T167" s="20">
        <f t="shared" si="72"/>
        <v>0.18590000000000001</v>
      </c>
      <c r="U167" s="1">
        <v>0.301151</v>
      </c>
      <c r="V167" s="20">
        <f t="shared" si="73"/>
        <v>0.29020000000000001</v>
      </c>
      <c r="W167" s="22">
        <f t="shared" si="74"/>
        <v>353.89144323324444</v>
      </c>
    </row>
    <row r="168" spans="1:24" x14ac:dyDescent="0.2">
      <c r="A168" s="1">
        <v>5370</v>
      </c>
      <c r="B168" s="2">
        <v>45114</v>
      </c>
      <c r="C168" s="1">
        <v>20233370</v>
      </c>
      <c r="D168" s="1">
        <v>53</v>
      </c>
      <c r="E168" s="1" t="s">
        <v>25</v>
      </c>
      <c r="F168" s="1" t="s">
        <v>36</v>
      </c>
      <c r="G168" s="2">
        <f t="shared" si="63"/>
        <v>45460</v>
      </c>
      <c r="H168" s="1">
        <f t="shared" si="64"/>
        <v>346</v>
      </c>
      <c r="I168" s="1">
        <v>878</v>
      </c>
      <c r="J168" s="12">
        <f t="shared" si="65"/>
        <v>2.5375722543352599</v>
      </c>
      <c r="K168" s="20">
        <f t="shared" si="66"/>
        <v>99.075939146942218</v>
      </c>
      <c r="L168" s="20">
        <v>9.0925999999999991</v>
      </c>
      <c r="M168" s="1">
        <f t="shared" si="67"/>
        <v>9.33</v>
      </c>
      <c r="N168" s="12">
        <f t="shared" si="68"/>
        <v>1.0626423690205011</v>
      </c>
      <c r="O168" s="20">
        <f t="shared" si="69"/>
        <v>96.405975339860817</v>
      </c>
      <c r="P168" s="20">
        <v>1.7952900000000001</v>
      </c>
      <c r="Q168" s="20">
        <f t="shared" si="70"/>
        <v>1.804</v>
      </c>
      <c r="R168" s="20">
        <f t="shared" si="71"/>
        <v>51.479697178251897</v>
      </c>
      <c r="S168" s="20">
        <v>6.76152E-2</v>
      </c>
      <c r="T168" s="20">
        <f t="shared" si="72"/>
        <v>7.2300000000000003E-2</v>
      </c>
      <c r="U168" s="1">
        <v>0.178504</v>
      </c>
      <c r="V168" s="20">
        <f t="shared" si="73"/>
        <v>0.1832</v>
      </c>
      <c r="W168" s="22">
        <f t="shared" si="74"/>
        <v>343.36758700491578</v>
      </c>
    </row>
    <row r="169" spans="1:24" x14ac:dyDescent="0.2">
      <c r="A169" s="1">
        <v>823</v>
      </c>
      <c r="B169" s="2">
        <v>45051</v>
      </c>
      <c r="C169" s="1">
        <v>20230822</v>
      </c>
      <c r="D169" s="1">
        <v>59</v>
      </c>
      <c r="E169" s="1" t="s">
        <v>25</v>
      </c>
      <c r="F169" s="1" t="s">
        <v>36</v>
      </c>
      <c r="G169" s="2">
        <f t="shared" si="63"/>
        <v>45460</v>
      </c>
      <c r="H169" s="1">
        <f t="shared" si="64"/>
        <v>409</v>
      </c>
      <c r="I169" s="1">
        <v>848</v>
      </c>
      <c r="J169" s="12">
        <f t="shared" si="65"/>
        <v>2.0733496332518335</v>
      </c>
      <c r="K169" s="20">
        <f t="shared" si="66"/>
        <v>80.951019914191562</v>
      </c>
      <c r="L169" s="20">
        <v>9.0722799999999992</v>
      </c>
      <c r="M169" s="1">
        <f t="shared" si="67"/>
        <v>8.57</v>
      </c>
      <c r="N169" s="12">
        <f t="shared" si="68"/>
        <v>1.0106132075471699</v>
      </c>
      <c r="O169" s="20">
        <f t="shared" si="69"/>
        <v>91.685740005582659</v>
      </c>
      <c r="P169" s="20">
        <v>1.9057999999999999</v>
      </c>
      <c r="Q169" s="20">
        <f t="shared" si="70"/>
        <v>1.8879999999999999</v>
      </c>
      <c r="R169" s="20">
        <f t="shared" si="71"/>
        <v>53.876756248636127</v>
      </c>
      <c r="S169" s="20">
        <v>0.23141500000000001</v>
      </c>
      <c r="T169" s="20">
        <f t="shared" si="72"/>
        <v>0.2215</v>
      </c>
      <c r="U169" s="1">
        <v>0.31832100000000002</v>
      </c>
      <c r="V169" s="20">
        <f t="shared" si="73"/>
        <v>0.30840000000000001</v>
      </c>
      <c r="W169" s="22">
        <f t="shared" si="74"/>
        <v>318.19925617399298</v>
      </c>
    </row>
    <row r="170" spans="1:24" s="5" customFormat="1" x14ac:dyDescent="0.2">
      <c r="B170" s="47"/>
      <c r="E170" s="39" t="s">
        <v>25</v>
      </c>
      <c r="F170" s="39" t="s">
        <v>36</v>
      </c>
      <c r="G170" s="40" t="s">
        <v>119</v>
      </c>
      <c r="H170" s="43">
        <f t="shared" ref="H170:R170" si="75">AVERAGE(H153:H169)</f>
        <v>382.05882352941177</v>
      </c>
      <c r="I170" s="46">
        <f t="shared" si="75"/>
        <v>972.88235294117646</v>
      </c>
      <c r="J170" s="41">
        <f t="shared" si="75"/>
        <v>2.5612396674552009</v>
      </c>
      <c r="K170" s="42">
        <f t="shared" si="75"/>
        <v>100.00000000000001</v>
      </c>
      <c r="L170" s="42">
        <f t="shared" si="75"/>
        <v>10.84295294117647</v>
      </c>
      <c r="M170" s="42">
        <f t="shared" si="75"/>
        <v>10.679411764705884</v>
      </c>
      <c r="N170" s="41">
        <f t="shared" si="75"/>
        <v>1.1022577856552551</v>
      </c>
      <c r="O170" s="42">
        <f t="shared" si="75"/>
        <v>100</v>
      </c>
      <c r="P170" s="42">
        <f t="shared" si="75"/>
        <v>3.5102299999999995</v>
      </c>
      <c r="Q170" s="42">
        <f t="shared" si="75"/>
        <v>3.504294117647059</v>
      </c>
      <c r="R170" s="42">
        <f t="shared" si="75"/>
        <v>100</v>
      </c>
      <c r="S170" s="42">
        <f>AVERAGE(U65:U169)</f>
        <v>0.379522148148148</v>
      </c>
      <c r="T170" s="42">
        <f>AVERAGE(T153:T169)</f>
        <v>0.31750588235294119</v>
      </c>
      <c r="U170" s="42">
        <f t="shared" ref="U170:W170" si="76">AVERAGE(U153:U169)</f>
        <v>0.45722329411764701</v>
      </c>
      <c r="V170" s="42">
        <f t="shared" si="76"/>
        <v>0.45400000000000001</v>
      </c>
      <c r="W170" s="42">
        <f t="shared" si="76"/>
        <v>400.00000000000006</v>
      </c>
    </row>
  </sheetData>
  <sortState xmlns:xlrd2="http://schemas.microsoft.com/office/spreadsheetml/2017/richdata2" ref="A153:W169">
    <sortCondition descending="1" ref="W153:W169"/>
  </sortState>
  <hyperlinks>
    <hyperlink ref="K4" r:id="rId1" display="https://santagertrudis.digitalbeef.com/modules.php?op=modload&amp;name=_animal&amp;file=_animal&amp;animal_registration=20232176" xr:uid="{CBE852F4-248A-4749-B45A-936B19064BF1}"/>
    <hyperlink ref="K3" r:id="rId2" display="https://santagertrudis.digitalbeef.com/modules.php?op=modload&amp;name=_animal&amp;file=_animal&amp;animal_registration=20234890" xr:uid="{E6CBA583-3599-4AA2-9032-7DE356306980}"/>
    <hyperlink ref="L3" r:id="rId3" display="https://santagertrudis.digitalbeef.com/modules.php?op=modload&amp;name=_animal&amp;file=_animal&amp;animal_registration=20231693" xr:uid="{6328C1FE-5180-4DCA-955E-AF12316A3AE6}"/>
    <hyperlink ref="M3" r:id="rId4" display="https://santagertrudis.digitalbeef.com/modules.php?op=modload&amp;name=_animal&amp;file=_animal&amp;animal_registration=20231580" xr:uid="{A958B469-7068-4629-A0EF-0B0FF026DFCA}"/>
    <hyperlink ref="L4" r:id="rId5" display="https://santagertrudis.digitalbeef.com/modules.php?op=modload&amp;name=_animal&amp;file=_animal&amp;animal_registration=20232176" xr:uid="{5BAD09A1-A39B-476F-AA04-F82B8196578B}"/>
    <hyperlink ref="M4" r:id="rId6" display="https://santagertrudis.digitalbeef.com/modules.php?op=modload&amp;name=_animal&amp;file=_animal&amp;animal_registration=20231153" xr:uid="{53799876-7BF2-446D-BB30-54482FE8E110}"/>
    <hyperlink ref="K5" r:id="rId7" display="https://santagertrudis.digitalbeef.com/modules.php?op=modload&amp;name=_animal&amp;file=_animal&amp;animal_registration=20234814" xr:uid="{A0984B1B-86A5-4B8C-947D-0FD9D0F4A995}"/>
    <hyperlink ref="L5" r:id="rId8" display="https://santagertrudis.digitalbeef.com/modules.php?op=modload&amp;name=_animal&amp;file=_animal&amp;animal_registration=20235415" xr:uid="{FDF298CA-C1B8-490C-BD46-6A8CBE6C8E77}"/>
    <hyperlink ref="M5" r:id="rId9" display="https://santagertrudis.digitalbeef.com/modules.php?op=modload&amp;name=_animal&amp;file=_animal&amp;animal_registration=20231181" xr:uid="{6DCD6F46-D936-4211-B16D-428F331F611A}"/>
    <hyperlink ref="K6" r:id="rId10" display="https://santagertrudis.digitalbeef.com/modules.php?op=modload&amp;name=_animal&amp;file=_animal&amp;animal_registration=20235363" xr:uid="{47AF43B4-5912-4427-82C8-F03124E7AAAE}"/>
    <hyperlink ref="L6" r:id="rId11" display="https://santagertrudis.digitalbeef.com/modules.php?op=modload&amp;name=_animal&amp;file=_animal&amp;animal_registration=20235363" xr:uid="{160EF458-7EAA-477D-A964-ED4CEB2FEC71}"/>
    <hyperlink ref="M6" r:id="rId12" display="https://santagertrudis.digitalbeef.com/modules.php?op=modload&amp;name=_animal&amp;file=_animal&amp;animal_registration=20235363" xr:uid="{70A632AC-1181-434C-ADB0-9EEBD4AA155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5E814-2DE5-490F-B08C-4CFE7C9B6C07}">
  <dimension ref="A2:Y182"/>
  <sheetViews>
    <sheetView topLeftCell="A135" workbookViewId="0">
      <selection activeCell="A144" sqref="A144:Y167"/>
    </sheetView>
  </sheetViews>
  <sheetFormatPr baseColWidth="10" defaultColWidth="8.83203125" defaultRowHeight="15" x14ac:dyDescent="0.2"/>
  <cols>
    <col min="1" max="1" width="16.5" customWidth="1"/>
    <col min="2" max="2" width="10.6640625" style="10" bestFit="1" customWidth="1"/>
    <col min="3" max="3" width="10.1640625" bestFit="1" customWidth="1"/>
    <col min="4" max="4" width="7.83203125" bestFit="1" customWidth="1"/>
    <col min="5" max="6" width="13.5" bestFit="1" customWidth="1"/>
    <col min="7" max="8" width="9.1640625" bestFit="1" customWidth="1"/>
    <col min="9" max="9" width="6.5" bestFit="1" customWidth="1"/>
    <col min="10" max="10" width="11.83203125" bestFit="1" customWidth="1"/>
    <col min="11" max="11" width="9.33203125" style="22" bestFit="1" customWidth="1"/>
    <col min="12" max="12" width="7.83203125" bestFit="1" customWidth="1"/>
    <col min="13" max="13" width="8.83203125" style="22" bestFit="1" customWidth="1"/>
    <col min="14" max="14" width="10.5" style="27" bestFit="1" customWidth="1"/>
    <col min="15" max="15" width="11.83203125" bestFit="1" customWidth="1"/>
    <col min="16" max="16" width="12.5" style="22" bestFit="1" customWidth="1"/>
    <col min="17" max="17" width="12.5" bestFit="1" customWidth="1"/>
    <col min="18" max="18" width="10.5" style="22" bestFit="1" customWidth="1"/>
    <col min="19" max="19" width="11.1640625" bestFit="1" customWidth="1"/>
    <col min="20" max="20" width="11.1640625" style="22" bestFit="1" customWidth="1"/>
    <col min="21" max="21" width="6.83203125" bestFit="1" customWidth="1"/>
    <col min="22" max="22" width="11.83203125" bestFit="1" customWidth="1"/>
    <col min="23" max="23" width="10.5" bestFit="1" customWidth="1"/>
    <col min="24" max="24" width="11.5" bestFit="1" customWidth="1"/>
  </cols>
  <sheetData>
    <row r="2" spans="1:25" x14ac:dyDescent="0.2">
      <c r="B2" s="12"/>
      <c r="C2" s="2">
        <v>45460</v>
      </c>
      <c r="D2" s="20"/>
    </row>
    <row r="3" spans="1:25" x14ac:dyDescent="0.2">
      <c r="B3" s="12" t="s">
        <v>1</v>
      </c>
      <c r="C3" s="2">
        <v>44988</v>
      </c>
      <c r="D3" s="11">
        <f>C2-C3</f>
        <v>472</v>
      </c>
    </row>
    <row r="4" spans="1:25" x14ac:dyDescent="0.2">
      <c r="B4" s="12" t="s">
        <v>3</v>
      </c>
      <c r="C4" s="2">
        <v>45168</v>
      </c>
      <c r="D4" s="11">
        <f>C2-C4</f>
        <v>292</v>
      </c>
    </row>
    <row r="5" spans="1:25" x14ac:dyDescent="0.2">
      <c r="A5" s="37" t="s">
        <v>130</v>
      </c>
    </row>
    <row r="6" spans="1:25" s="5" customFormat="1" x14ac:dyDescent="0.2">
      <c r="A6" s="33" t="s">
        <v>5</v>
      </c>
      <c r="B6" s="34" t="s">
        <v>6</v>
      </c>
      <c r="C6" s="33" t="s">
        <v>26</v>
      </c>
      <c r="D6" s="33" t="s">
        <v>7</v>
      </c>
      <c r="E6" s="33" t="s">
        <v>8</v>
      </c>
      <c r="F6" s="33" t="s">
        <v>9</v>
      </c>
      <c r="G6" s="33" t="s">
        <v>10</v>
      </c>
      <c r="H6" s="33" t="s">
        <v>11</v>
      </c>
      <c r="I6" s="33" t="s">
        <v>12</v>
      </c>
      <c r="J6" s="33" t="s">
        <v>13</v>
      </c>
      <c r="K6" s="35" t="s">
        <v>14</v>
      </c>
      <c r="L6" s="33" t="s">
        <v>27</v>
      </c>
      <c r="M6" s="35" t="s">
        <v>28</v>
      </c>
      <c r="N6" s="36" t="s">
        <v>29</v>
      </c>
      <c r="O6" s="33" t="s">
        <v>16</v>
      </c>
      <c r="P6" s="35" t="s">
        <v>17</v>
      </c>
      <c r="Q6" s="33" t="s">
        <v>18</v>
      </c>
      <c r="R6" s="35" t="s">
        <v>31</v>
      </c>
      <c r="S6" s="33" t="s">
        <v>19</v>
      </c>
      <c r="T6" s="35" t="s">
        <v>20</v>
      </c>
      <c r="U6" s="33" t="s">
        <v>32</v>
      </c>
      <c r="V6" s="33" t="s">
        <v>22</v>
      </c>
      <c r="W6" s="33" t="s">
        <v>33</v>
      </c>
      <c r="X6" s="33" t="s">
        <v>121</v>
      </c>
      <c r="Y6" s="33" t="s">
        <v>122</v>
      </c>
    </row>
    <row r="7" spans="1:25" x14ac:dyDescent="0.2">
      <c r="A7" s="1" t="s">
        <v>34</v>
      </c>
      <c r="B7" s="2">
        <v>45007</v>
      </c>
      <c r="C7" s="1">
        <v>20230218</v>
      </c>
      <c r="D7" s="1">
        <v>1</v>
      </c>
      <c r="E7" s="1" t="s">
        <v>23</v>
      </c>
      <c r="F7" s="1" t="s">
        <v>24</v>
      </c>
      <c r="G7" s="2">
        <v>45460</v>
      </c>
      <c r="H7" s="11">
        <f>G7-B7</f>
        <v>453</v>
      </c>
      <c r="I7" s="1">
        <v>1300</v>
      </c>
      <c r="J7" s="12">
        <f>I7/H7</f>
        <v>2.869757174392936</v>
      </c>
      <c r="K7" s="20">
        <f>J7/J$35*100</f>
        <v>100.84874017791033</v>
      </c>
      <c r="L7" s="1"/>
      <c r="M7" s="20">
        <v>13.8133</v>
      </c>
      <c r="N7" s="25">
        <v>1.0625599999999999</v>
      </c>
      <c r="O7" s="1">
        <f t="shared" ref="O7:O34" si="0">ROUND(M7+4.42*(LN(365)-LN(H7)),2)</f>
        <v>12.86</v>
      </c>
      <c r="P7" s="20">
        <f t="shared" ref="P7:P34" si="1">M7/I7*100</f>
        <v>1.0625615384615383</v>
      </c>
      <c r="Q7" s="20">
        <f>P7/P$35*100</f>
        <v>98.986274652658608</v>
      </c>
      <c r="R7" s="20">
        <v>2.89683</v>
      </c>
      <c r="S7" s="20">
        <f t="shared" ref="S7:S34" si="2">ROUND(R7+0.16*(LN(365)-LN(H7)),3)</f>
        <v>2.8620000000000001</v>
      </c>
      <c r="T7" s="20">
        <f>S7/S$35*100</f>
        <v>98.643491961889751</v>
      </c>
      <c r="U7" s="20">
        <v>0.18462600000000001</v>
      </c>
      <c r="V7" s="20">
        <f t="shared" ref="V7:V34" si="3">ROUND(U7+0.087*(LN(365)-LN(H7)),4)</f>
        <v>0.1658</v>
      </c>
      <c r="W7" s="20">
        <v>0.389764</v>
      </c>
      <c r="X7" s="20">
        <f t="shared" ref="X7:X34" si="4">ROUND(W7+0.087*(LN(365)-LN(H7)),4)</f>
        <v>0.371</v>
      </c>
      <c r="Y7" s="22">
        <f t="shared" ref="Y7:Y34" si="5">SUM((2*Q7),K7,T7)</f>
        <v>397.4647814451173</v>
      </c>
    </row>
    <row r="8" spans="1:25" x14ac:dyDescent="0.2">
      <c r="A8" s="1">
        <v>235</v>
      </c>
      <c r="B8" s="2">
        <v>45047</v>
      </c>
      <c r="C8" s="1">
        <v>20230479</v>
      </c>
      <c r="D8" s="1">
        <v>2</v>
      </c>
      <c r="E8" s="1" t="s">
        <v>23</v>
      </c>
      <c r="F8" s="1" t="s">
        <v>24</v>
      </c>
      <c r="G8" s="2">
        <f>G7</f>
        <v>45460</v>
      </c>
      <c r="H8" s="11">
        <f t="shared" ref="H8:H34" si="6">G8-B8</f>
        <v>413</v>
      </c>
      <c r="I8" s="1">
        <v>1275</v>
      </c>
      <c r="J8" s="12">
        <f t="shared" ref="J8:J71" si="7">I8/H8</f>
        <v>3.0871670702179177</v>
      </c>
      <c r="K8" s="20">
        <f t="shared" ref="K8:K34" si="8">J8/J$35*100</f>
        <v>108.48893855141843</v>
      </c>
      <c r="L8" s="1"/>
      <c r="M8" s="20">
        <v>12.9771</v>
      </c>
      <c r="N8" s="25">
        <v>1.0178100000000001</v>
      </c>
      <c r="O8" s="1">
        <f t="shared" si="0"/>
        <v>12.43</v>
      </c>
      <c r="P8" s="20">
        <f t="shared" si="1"/>
        <v>1.0178117647058824</v>
      </c>
      <c r="Q8" s="20">
        <f t="shared" ref="Q8:Q34" si="9">P8/P$35*100</f>
        <v>94.817468202130357</v>
      </c>
      <c r="R8" s="20">
        <v>3.0782600000000002</v>
      </c>
      <c r="S8" s="20">
        <f t="shared" si="2"/>
        <v>3.0579999999999998</v>
      </c>
      <c r="T8" s="20">
        <f t="shared" ref="T8:T34" si="10">S8/S$35*100</f>
        <v>105.39895122972007</v>
      </c>
      <c r="U8" s="20">
        <v>0.20392099999999999</v>
      </c>
      <c r="V8" s="20">
        <f t="shared" si="3"/>
        <v>0.19320000000000001</v>
      </c>
      <c r="W8" s="20">
        <v>0.23116900000000001</v>
      </c>
      <c r="X8" s="20">
        <f t="shared" si="4"/>
        <v>0.22040000000000001</v>
      </c>
      <c r="Y8" s="22">
        <f t="shared" si="5"/>
        <v>403.5228261853992</v>
      </c>
    </row>
    <row r="9" spans="1:25" x14ac:dyDescent="0.2">
      <c r="A9" s="1">
        <v>300</v>
      </c>
      <c r="B9" s="2">
        <v>45089</v>
      </c>
      <c r="C9" s="1">
        <v>20232222</v>
      </c>
      <c r="D9" s="1">
        <v>3</v>
      </c>
      <c r="E9" s="1" t="s">
        <v>23</v>
      </c>
      <c r="F9" s="1" t="s">
        <v>24</v>
      </c>
      <c r="G9" s="2">
        <f t="shared" ref="G9:G72" si="11">G8</f>
        <v>45460</v>
      </c>
      <c r="H9" s="11">
        <f t="shared" si="6"/>
        <v>371</v>
      </c>
      <c r="I9" s="1">
        <v>1105</v>
      </c>
      <c r="J9" s="12">
        <f t="shared" si="7"/>
        <v>2.9784366576819408</v>
      </c>
      <c r="K9" s="20">
        <f t="shared" si="8"/>
        <v>104.66794448923011</v>
      </c>
      <c r="L9" s="1"/>
      <c r="M9" s="20">
        <v>12.9276</v>
      </c>
      <c r="N9" s="25">
        <v>1.1699200000000001</v>
      </c>
      <c r="O9" s="1">
        <f t="shared" si="0"/>
        <v>12.86</v>
      </c>
      <c r="P9" s="20">
        <f t="shared" si="1"/>
        <v>1.169918552036199</v>
      </c>
      <c r="Q9" s="20">
        <f t="shared" si="9"/>
        <v>108.98745618137929</v>
      </c>
      <c r="R9" s="20">
        <v>2.4117500000000001</v>
      </c>
      <c r="S9" s="20">
        <f t="shared" si="2"/>
        <v>2.4089999999999998</v>
      </c>
      <c r="T9" s="20">
        <f t="shared" si="10"/>
        <v>83.030109062261488</v>
      </c>
      <c r="U9" s="20">
        <v>0.21732599999999999</v>
      </c>
      <c r="V9" s="20">
        <f t="shared" si="3"/>
        <v>0.21590000000000001</v>
      </c>
      <c r="W9" s="20">
        <v>0.395318</v>
      </c>
      <c r="X9" s="20">
        <f t="shared" si="4"/>
        <v>0.39389999999999997</v>
      </c>
      <c r="Y9" s="22">
        <f t="shared" si="5"/>
        <v>405.67296591425014</v>
      </c>
    </row>
    <row r="10" spans="1:25" x14ac:dyDescent="0.2">
      <c r="A10" s="1">
        <v>523</v>
      </c>
      <c r="B10" s="2">
        <v>45053</v>
      </c>
      <c r="C10" s="1">
        <v>20235463</v>
      </c>
      <c r="D10" s="1">
        <v>7</v>
      </c>
      <c r="E10" s="1" t="s">
        <v>23</v>
      </c>
      <c r="F10" s="1" t="s">
        <v>24</v>
      </c>
      <c r="G10" s="2">
        <f t="shared" si="11"/>
        <v>45460</v>
      </c>
      <c r="H10" s="11">
        <f t="shared" si="6"/>
        <v>407</v>
      </c>
      <c r="I10" s="1">
        <v>762</v>
      </c>
      <c r="J10" s="12">
        <f t="shared" si="7"/>
        <v>1.8722358722358723</v>
      </c>
      <c r="K10" s="20">
        <f t="shared" si="8"/>
        <v>65.793939193067757</v>
      </c>
      <c r="L10" s="1"/>
      <c r="M10" s="20">
        <v>8.6558100000000007</v>
      </c>
      <c r="N10" s="25">
        <v>1.1359300000000001</v>
      </c>
      <c r="O10" s="1">
        <f t="shared" si="0"/>
        <v>8.17</v>
      </c>
      <c r="P10" s="20">
        <f t="shared" si="1"/>
        <v>1.1359330708661419</v>
      </c>
      <c r="Q10" s="20">
        <f t="shared" si="9"/>
        <v>105.82143138984313</v>
      </c>
      <c r="R10" s="20">
        <v>2.7804000000000002</v>
      </c>
      <c r="S10" s="20">
        <f t="shared" si="2"/>
        <v>2.7629999999999999</v>
      </c>
      <c r="T10" s="20">
        <f t="shared" si="10"/>
        <v>95.231295699057085</v>
      </c>
      <c r="U10" s="20">
        <v>9.6686999999999995E-2</v>
      </c>
      <c r="V10" s="20">
        <f t="shared" si="3"/>
        <v>8.72E-2</v>
      </c>
      <c r="W10" s="20">
        <v>0.14092199999999999</v>
      </c>
      <c r="X10" s="20">
        <f t="shared" si="4"/>
        <v>0.13139999999999999</v>
      </c>
      <c r="Y10" s="22">
        <f t="shared" si="5"/>
        <v>372.6680976718111</v>
      </c>
    </row>
    <row r="11" spans="1:25" x14ac:dyDescent="0.2">
      <c r="A11" s="1">
        <v>123</v>
      </c>
      <c r="B11" s="2">
        <v>45158</v>
      </c>
      <c r="C11" s="1">
        <v>20235318</v>
      </c>
      <c r="D11" s="1">
        <v>9</v>
      </c>
      <c r="E11" s="1" t="s">
        <v>23</v>
      </c>
      <c r="F11" s="1" t="s">
        <v>24</v>
      </c>
      <c r="G11" s="2">
        <f t="shared" si="11"/>
        <v>45460</v>
      </c>
      <c r="H11" s="11">
        <f t="shared" si="6"/>
        <v>302</v>
      </c>
      <c r="I11" s="1">
        <v>885</v>
      </c>
      <c r="J11" s="12">
        <f t="shared" si="7"/>
        <v>2.9304635761589406</v>
      </c>
      <c r="K11" s="20">
        <f t="shared" si="8"/>
        <v>102.98207891244304</v>
      </c>
      <c r="L11" s="1"/>
      <c r="M11" s="20">
        <v>9.6267300000000002</v>
      </c>
      <c r="N11" s="25">
        <v>1.0877699999999999</v>
      </c>
      <c r="O11" s="1">
        <f t="shared" si="0"/>
        <v>10.46</v>
      </c>
      <c r="P11" s="20">
        <f t="shared" si="1"/>
        <v>1.0877661016949152</v>
      </c>
      <c r="Q11" s="20">
        <f t="shared" si="9"/>
        <v>101.33428531219337</v>
      </c>
      <c r="R11" s="20">
        <v>2.55646</v>
      </c>
      <c r="S11" s="20">
        <f t="shared" si="2"/>
        <v>2.5870000000000002</v>
      </c>
      <c r="T11" s="20">
        <f t="shared" si="10"/>
        <v>89.1651690095768</v>
      </c>
      <c r="U11" s="20">
        <v>0.148039</v>
      </c>
      <c r="V11" s="20">
        <f t="shared" si="3"/>
        <v>0.16450000000000001</v>
      </c>
      <c r="W11" s="20">
        <v>0.24043700000000001</v>
      </c>
      <c r="X11" s="20">
        <f t="shared" si="4"/>
        <v>0.25690000000000002</v>
      </c>
      <c r="Y11" s="22">
        <f t="shared" si="5"/>
        <v>394.8158185464066</v>
      </c>
    </row>
    <row r="12" spans="1:25" x14ac:dyDescent="0.2">
      <c r="A12" s="1" t="s">
        <v>44</v>
      </c>
      <c r="B12" s="2">
        <v>45053</v>
      </c>
      <c r="C12" s="1">
        <v>20231516</v>
      </c>
      <c r="D12" s="1">
        <v>19</v>
      </c>
      <c r="E12" s="1" t="s">
        <v>23</v>
      </c>
      <c r="F12" s="1" t="s">
        <v>24</v>
      </c>
      <c r="G12" s="2">
        <f t="shared" si="11"/>
        <v>45460</v>
      </c>
      <c r="H12" s="1">
        <f t="shared" si="6"/>
        <v>407</v>
      </c>
      <c r="I12" s="1">
        <v>1255</v>
      </c>
      <c r="J12" s="12">
        <f t="shared" si="7"/>
        <v>3.0835380835380835</v>
      </c>
      <c r="K12" s="20">
        <f t="shared" si="8"/>
        <v>108.36140903845148</v>
      </c>
      <c r="L12" s="1"/>
      <c r="M12" s="20">
        <v>13.0021</v>
      </c>
      <c r="N12" s="25">
        <v>1.0360199999999999</v>
      </c>
      <c r="O12" s="1">
        <f t="shared" si="0"/>
        <v>12.52</v>
      </c>
      <c r="P12" s="20">
        <f t="shared" si="1"/>
        <v>1.0360239043824702</v>
      </c>
      <c r="Q12" s="20">
        <f t="shared" si="9"/>
        <v>96.514077569950558</v>
      </c>
      <c r="R12" s="20">
        <v>2.9426100000000002</v>
      </c>
      <c r="S12" s="20">
        <f t="shared" si="2"/>
        <v>2.9249999999999998</v>
      </c>
      <c r="T12" s="20">
        <f t="shared" si="10"/>
        <v>100.81488958369236</v>
      </c>
      <c r="U12" s="20">
        <v>0.30071900000000001</v>
      </c>
      <c r="V12" s="20">
        <f t="shared" si="3"/>
        <v>0.29120000000000001</v>
      </c>
      <c r="W12" s="20">
        <v>0.39231899999999997</v>
      </c>
      <c r="X12" s="20">
        <f t="shared" si="4"/>
        <v>0.38279999999999997</v>
      </c>
      <c r="Y12" s="22">
        <f t="shared" si="5"/>
        <v>402.20445376204498</v>
      </c>
    </row>
    <row r="13" spans="1:25" x14ac:dyDescent="0.2">
      <c r="A13" s="1">
        <v>340</v>
      </c>
      <c r="B13" s="2">
        <v>45020</v>
      </c>
      <c r="C13" s="1">
        <v>20230863</v>
      </c>
      <c r="D13" s="1">
        <v>20</v>
      </c>
      <c r="E13" s="1" t="s">
        <v>23</v>
      </c>
      <c r="F13" s="1" t="s">
        <v>24</v>
      </c>
      <c r="G13" s="2">
        <f t="shared" si="11"/>
        <v>45460</v>
      </c>
      <c r="H13" s="1">
        <f t="shared" si="6"/>
        <v>440</v>
      </c>
      <c r="I13" s="1">
        <v>1245</v>
      </c>
      <c r="J13" s="12">
        <f t="shared" si="7"/>
        <v>2.8295454545454546</v>
      </c>
      <c r="K13" s="20">
        <f t="shared" si="8"/>
        <v>99.435623652515304</v>
      </c>
      <c r="L13" s="1"/>
      <c r="M13" s="20">
        <v>13.080399999999999</v>
      </c>
      <c r="N13" s="25">
        <v>1.05063</v>
      </c>
      <c r="O13" s="1">
        <f t="shared" si="0"/>
        <v>12.25</v>
      </c>
      <c r="P13" s="20">
        <f t="shared" si="1"/>
        <v>1.0506345381526105</v>
      </c>
      <c r="Q13" s="20">
        <f t="shared" si="9"/>
        <v>97.875177284998145</v>
      </c>
      <c r="R13" s="20">
        <v>2.5886499999999999</v>
      </c>
      <c r="S13" s="20">
        <f t="shared" si="2"/>
        <v>2.5590000000000002</v>
      </c>
      <c r="T13" s="20">
        <f t="shared" si="10"/>
        <v>88.200103399886757</v>
      </c>
      <c r="U13" s="20">
        <v>0.17219100000000001</v>
      </c>
      <c r="V13" s="20">
        <f t="shared" si="3"/>
        <v>0.15590000000000001</v>
      </c>
      <c r="W13" s="20">
        <v>0.26649299999999998</v>
      </c>
      <c r="X13" s="20">
        <f t="shared" si="4"/>
        <v>0.25019999999999998</v>
      </c>
      <c r="Y13" s="22">
        <f t="shared" si="5"/>
        <v>383.38608162239836</v>
      </c>
    </row>
    <row r="14" spans="1:25" x14ac:dyDescent="0.2">
      <c r="A14" s="1" t="s">
        <v>46</v>
      </c>
      <c r="B14" s="2">
        <v>45000</v>
      </c>
      <c r="C14" s="1">
        <v>20231452</v>
      </c>
      <c r="D14" s="1">
        <v>23</v>
      </c>
      <c r="E14" s="1" t="s">
        <v>23</v>
      </c>
      <c r="F14" s="1" t="s">
        <v>24</v>
      </c>
      <c r="G14" s="2">
        <f t="shared" si="11"/>
        <v>45460</v>
      </c>
      <c r="H14" s="1">
        <f t="shared" si="6"/>
        <v>460</v>
      </c>
      <c r="I14" s="1">
        <v>1220</v>
      </c>
      <c r="J14" s="12">
        <f t="shared" si="7"/>
        <v>2.652173913043478</v>
      </c>
      <c r="K14" s="20">
        <f t="shared" si="8"/>
        <v>93.202449409237303</v>
      </c>
      <c r="L14" s="1"/>
      <c r="M14" s="20">
        <v>12.809100000000001</v>
      </c>
      <c r="N14" s="25">
        <v>1.04993</v>
      </c>
      <c r="O14" s="1">
        <f t="shared" si="0"/>
        <v>11.79</v>
      </c>
      <c r="P14" s="20">
        <f t="shared" si="1"/>
        <v>1.0499262295081968</v>
      </c>
      <c r="Q14" s="20">
        <f t="shared" si="9"/>
        <v>97.809192557077068</v>
      </c>
      <c r="R14" s="20">
        <v>3.2761200000000001</v>
      </c>
      <c r="S14" s="20">
        <f t="shared" si="2"/>
        <v>3.2389999999999999</v>
      </c>
      <c r="T14" s="20">
        <f t="shared" si="10"/>
        <v>111.63741106378788</v>
      </c>
      <c r="U14" s="20">
        <v>0.19750999999999999</v>
      </c>
      <c r="V14" s="20">
        <f t="shared" si="3"/>
        <v>0.1774</v>
      </c>
      <c r="W14" s="20">
        <v>0.35691200000000001</v>
      </c>
      <c r="X14" s="20">
        <f t="shared" si="4"/>
        <v>0.33679999999999999</v>
      </c>
      <c r="Y14" s="22">
        <f t="shared" si="5"/>
        <v>400.45824558717936</v>
      </c>
    </row>
    <row r="15" spans="1:25" x14ac:dyDescent="0.2">
      <c r="A15" s="1" t="s">
        <v>47</v>
      </c>
      <c r="B15" s="2">
        <v>45047</v>
      </c>
      <c r="C15" s="1">
        <v>20231599</v>
      </c>
      <c r="D15" s="1">
        <v>24</v>
      </c>
      <c r="E15" s="1" t="s">
        <v>23</v>
      </c>
      <c r="F15" s="1" t="s">
        <v>24</v>
      </c>
      <c r="G15" s="2">
        <f t="shared" si="11"/>
        <v>45460</v>
      </c>
      <c r="H15" s="1">
        <f t="shared" si="6"/>
        <v>413</v>
      </c>
      <c r="I15" s="1">
        <v>1225</v>
      </c>
      <c r="J15" s="12">
        <f t="shared" si="7"/>
        <v>2.9661016949152543</v>
      </c>
      <c r="K15" s="20">
        <f t="shared" si="8"/>
        <v>104.23447037293143</v>
      </c>
      <c r="L15" s="1"/>
      <c r="M15" s="20">
        <v>13.645</v>
      </c>
      <c r="N15" s="25">
        <v>1.11388</v>
      </c>
      <c r="O15" s="1">
        <f t="shared" si="0"/>
        <v>13.1</v>
      </c>
      <c r="P15" s="20">
        <f t="shared" si="1"/>
        <v>1.113877551020408</v>
      </c>
      <c r="Q15" s="20">
        <f t="shared" si="9"/>
        <v>103.76677980870461</v>
      </c>
      <c r="R15" s="20">
        <v>2.86056</v>
      </c>
      <c r="S15" s="20">
        <f t="shared" si="2"/>
        <v>2.8410000000000002</v>
      </c>
      <c r="T15" s="20">
        <f t="shared" si="10"/>
        <v>97.919692754622218</v>
      </c>
      <c r="U15" s="20">
        <v>0.19853199999999999</v>
      </c>
      <c r="V15" s="20">
        <f t="shared" si="3"/>
        <v>0.18779999999999999</v>
      </c>
      <c r="W15" s="20">
        <v>0.36329800000000001</v>
      </c>
      <c r="X15" s="20">
        <f t="shared" si="4"/>
        <v>0.35249999999999998</v>
      </c>
      <c r="Y15" s="22">
        <f t="shared" si="5"/>
        <v>409.68772274496291</v>
      </c>
    </row>
    <row r="16" spans="1:25" x14ac:dyDescent="0.2">
      <c r="A16" s="1" t="s">
        <v>50</v>
      </c>
      <c r="B16" s="2">
        <v>45050</v>
      </c>
      <c r="C16" s="1">
        <v>20232518</v>
      </c>
      <c r="D16" s="1">
        <v>30</v>
      </c>
      <c r="E16" s="1" t="s">
        <v>23</v>
      </c>
      <c r="F16" s="1" t="s">
        <v>24</v>
      </c>
      <c r="G16" s="2">
        <f t="shared" si="11"/>
        <v>45460</v>
      </c>
      <c r="H16" s="1">
        <f t="shared" si="6"/>
        <v>410</v>
      </c>
      <c r="I16" s="1">
        <v>1180</v>
      </c>
      <c r="J16" s="12">
        <f t="shared" si="7"/>
        <v>2.8780487804878048</v>
      </c>
      <c r="K16" s="20">
        <f t="shared" si="8"/>
        <v>101.14012302945625</v>
      </c>
      <c r="L16" s="1"/>
      <c r="M16" s="20">
        <v>12.4712</v>
      </c>
      <c r="N16" s="25">
        <v>1.05688</v>
      </c>
      <c r="O16" s="1">
        <f t="shared" si="0"/>
        <v>11.96</v>
      </c>
      <c r="P16" s="20">
        <f t="shared" si="1"/>
        <v>1.0568813559322032</v>
      </c>
      <c r="Q16" s="20">
        <f t="shared" si="9"/>
        <v>98.457119316639123</v>
      </c>
      <c r="R16" s="20">
        <v>3.5593400000000002</v>
      </c>
      <c r="S16" s="20">
        <f t="shared" si="2"/>
        <v>3.5409999999999999</v>
      </c>
      <c r="T16" s="20">
        <f t="shared" si="10"/>
        <v>122.04633299687337</v>
      </c>
      <c r="U16" s="20">
        <v>0.21987799999999999</v>
      </c>
      <c r="V16" s="20">
        <f t="shared" si="3"/>
        <v>0.20979999999999999</v>
      </c>
      <c r="W16" s="20">
        <v>0.28302899999999998</v>
      </c>
      <c r="X16" s="20">
        <f t="shared" si="4"/>
        <v>0.27289999999999998</v>
      </c>
      <c r="Y16" s="22">
        <f t="shared" si="5"/>
        <v>420.10069465960788</v>
      </c>
    </row>
    <row r="17" spans="1:25" x14ac:dyDescent="0.2">
      <c r="A17" s="1">
        <v>2330</v>
      </c>
      <c r="B17" s="2">
        <v>45141</v>
      </c>
      <c r="C17" s="1">
        <v>20233362</v>
      </c>
      <c r="D17" s="1">
        <v>32</v>
      </c>
      <c r="E17" s="1" t="s">
        <v>23</v>
      </c>
      <c r="F17" s="1" t="s">
        <v>24</v>
      </c>
      <c r="G17" s="2">
        <f t="shared" si="11"/>
        <v>45460</v>
      </c>
      <c r="H17" s="1">
        <f t="shared" si="6"/>
        <v>319</v>
      </c>
      <c r="I17" s="1">
        <v>850</v>
      </c>
      <c r="J17" s="12">
        <f t="shared" si="7"/>
        <v>2.6645768025078369</v>
      </c>
      <c r="K17" s="20">
        <f t="shared" si="8"/>
        <v>93.638310599238892</v>
      </c>
      <c r="L17" s="1"/>
      <c r="M17" s="20">
        <v>8.9328199999999995</v>
      </c>
      <c r="N17" s="25">
        <v>1.0509200000000001</v>
      </c>
      <c r="O17" s="1">
        <f t="shared" si="0"/>
        <v>9.5299999999999994</v>
      </c>
      <c r="P17" s="20">
        <f t="shared" si="1"/>
        <v>1.0509200000000001</v>
      </c>
      <c r="Q17" s="20">
        <f t="shared" si="9"/>
        <v>97.901770384602955</v>
      </c>
      <c r="R17" s="20">
        <v>2.09137</v>
      </c>
      <c r="S17" s="20">
        <f t="shared" si="2"/>
        <v>2.113</v>
      </c>
      <c r="T17" s="20">
        <f t="shared" si="10"/>
        <v>72.827986902681005</v>
      </c>
      <c r="U17" s="20">
        <v>0.123825</v>
      </c>
      <c r="V17" s="20">
        <f t="shared" si="3"/>
        <v>0.13550000000000001</v>
      </c>
      <c r="W17" s="20">
        <v>0.14405999999999999</v>
      </c>
      <c r="X17" s="20">
        <f t="shared" si="4"/>
        <v>0.15579999999999999</v>
      </c>
      <c r="Y17" s="22">
        <f t="shared" si="5"/>
        <v>362.26983827112582</v>
      </c>
    </row>
    <row r="18" spans="1:25" x14ac:dyDescent="0.2">
      <c r="A18" s="1" t="s">
        <v>51</v>
      </c>
      <c r="B18" s="2">
        <v>45111</v>
      </c>
      <c r="C18" s="1">
        <v>20231693</v>
      </c>
      <c r="D18" s="1">
        <v>33</v>
      </c>
      <c r="E18" s="1" t="s">
        <v>23</v>
      </c>
      <c r="F18" s="1" t="s">
        <v>24</v>
      </c>
      <c r="G18" s="2">
        <f t="shared" si="11"/>
        <v>45460</v>
      </c>
      <c r="H18" s="1">
        <f t="shared" si="6"/>
        <v>349</v>
      </c>
      <c r="I18" s="1">
        <v>674</v>
      </c>
      <c r="J18" s="12">
        <f t="shared" si="7"/>
        <v>1.9312320916905443</v>
      </c>
      <c r="K18" s="20">
        <f t="shared" si="8"/>
        <v>67.86717885959871</v>
      </c>
      <c r="L18" s="1"/>
      <c r="M18" s="20">
        <v>8.6572899999999997</v>
      </c>
      <c r="N18" s="25">
        <v>1.2844599999999999</v>
      </c>
      <c r="O18" s="1">
        <f t="shared" si="0"/>
        <v>8.86</v>
      </c>
      <c r="P18" s="20">
        <f t="shared" si="1"/>
        <v>1.2844643916913947</v>
      </c>
      <c r="Q18" s="20">
        <f t="shared" si="9"/>
        <v>119.65833549896247</v>
      </c>
      <c r="R18" s="20">
        <v>2.4102199999999998</v>
      </c>
      <c r="S18" s="20">
        <f t="shared" si="2"/>
        <v>2.4169999999999998</v>
      </c>
      <c r="T18" s="20">
        <f t="shared" si="10"/>
        <v>83.305842093601512</v>
      </c>
      <c r="U18" s="20">
        <v>7.7292299999999994E-2</v>
      </c>
      <c r="V18" s="20">
        <f t="shared" si="3"/>
        <v>8.1199999999999994E-2</v>
      </c>
      <c r="W18" s="20">
        <v>7.0767499999999997E-2</v>
      </c>
      <c r="X18" s="20">
        <f t="shared" si="4"/>
        <v>7.4700000000000003E-2</v>
      </c>
      <c r="Y18" s="22">
        <f t="shared" si="5"/>
        <v>390.48969195112522</v>
      </c>
    </row>
    <row r="19" spans="1:25" x14ac:dyDescent="0.2">
      <c r="A19" s="1">
        <v>4039</v>
      </c>
      <c r="B19" s="2">
        <v>45150</v>
      </c>
      <c r="C19" s="1">
        <v>20233100</v>
      </c>
      <c r="D19" s="1">
        <v>34</v>
      </c>
      <c r="E19" s="1" t="s">
        <v>23</v>
      </c>
      <c r="F19" s="1" t="s">
        <v>24</v>
      </c>
      <c r="G19" s="2">
        <f t="shared" si="11"/>
        <v>45460</v>
      </c>
      <c r="H19" s="1">
        <f t="shared" si="6"/>
        <v>310</v>
      </c>
      <c r="I19" s="1">
        <v>970</v>
      </c>
      <c r="J19" s="12">
        <f t="shared" si="7"/>
        <v>3.129032258064516</v>
      </c>
      <c r="K19" s="20">
        <f t="shared" si="8"/>
        <v>109.96016109572102</v>
      </c>
      <c r="L19" s="1"/>
      <c r="M19" s="20">
        <v>10.357900000000001</v>
      </c>
      <c r="N19" s="25">
        <v>1.06782</v>
      </c>
      <c r="O19" s="1">
        <f t="shared" si="0"/>
        <v>11.08</v>
      </c>
      <c r="P19" s="20">
        <f t="shared" si="1"/>
        <v>1.0678247422680414</v>
      </c>
      <c r="Q19" s="20">
        <f t="shared" si="9"/>
        <v>99.476585019338884</v>
      </c>
      <c r="R19" s="20">
        <v>2.8609499999999999</v>
      </c>
      <c r="S19" s="20">
        <f t="shared" si="2"/>
        <v>2.887</v>
      </c>
      <c r="T19" s="20">
        <f t="shared" si="10"/>
        <v>99.505157684827296</v>
      </c>
      <c r="U19" s="20">
        <v>8.5275599999999993E-2</v>
      </c>
      <c r="V19" s="20">
        <f t="shared" si="3"/>
        <v>9.9500000000000005E-2</v>
      </c>
      <c r="W19" s="20">
        <v>0.178456</v>
      </c>
      <c r="X19" s="20">
        <f t="shared" si="4"/>
        <v>0.19270000000000001</v>
      </c>
      <c r="Y19" s="22">
        <f t="shared" si="5"/>
        <v>408.41848881922607</v>
      </c>
    </row>
    <row r="20" spans="1:25" x14ac:dyDescent="0.2">
      <c r="A20" s="1" t="s">
        <v>52</v>
      </c>
      <c r="B20" s="2">
        <v>44990</v>
      </c>
      <c r="C20" s="1">
        <v>20231580</v>
      </c>
      <c r="D20" s="1">
        <v>36</v>
      </c>
      <c r="E20" s="1" t="s">
        <v>23</v>
      </c>
      <c r="F20" s="1" t="s">
        <v>24</v>
      </c>
      <c r="G20" s="2">
        <f t="shared" si="11"/>
        <v>45460</v>
      </c>
      <c r="H20" s="1">
        <f t="shared" si="6"/>
        <v>470</v>
      </c>
      <c r="I20" s="1">
        <v>1325</v>
      </c>
      <c r="J20" s="12">
        <f t="shared" si="7"/>
        <v>2.8191489361702127</v>
      </c>
      <c r="K20" s="20">
        <f t="shared" si="8"/>
        <v>99.070270169044548</v>
      </c>
      <c r="L20" s="1"/>
      <c r="M20" s="20">
        <v>13.3797</v>
      </c>
      <c r="N20" s="25">
        <v>1.00979</v>
      </c>
      <c r="O20" s="1">
        <f t="shared" si="0"/>
        <v>12.26</v>
      </c>
      <c r="P20" s="20">
        <f t="shared" si="1"/>
        <v>1.009788679245283</v>
      </c>
      <c r="Q20" s="20">
        <f t="shared" si="9"/>
        <v>94.070052346937132</v>
      </c>
      <c r="R20" s="20">
        <v>4.4069000000000003</v>
      </c>
      <c r="S20" s="20">
        <f t="shared" si="2"/>
        <v>4.3659999999999997</v>
      </c>
      <c r="T20" s="20">
        <f t="shared" si="10"/>
        <v>150.48130185381223</v>
      </c>
      <c r="U20" s="20">
        <v>0.169909</v>
      </c>
      <c r="V20" s="20">
        <f t="shared" si="3"/>
        <v>0.1479</v>
      </c>
      <c r="W20" s="20">
        <v>0.24818699999999999</v>
      </c>
      <c r="X20" s="20">
        <f t="shared" si="4"/>
        <v>0.22620000000000001</v>
      </c>
      <c r="Y20" s="22">
        <f t="shared" si="5"/>
        <v>437.69167671673102</v>
      </c>
    </row>
    <row r="21" spans="1:25" x14ac:dyDescent="0.2">
      <c r="A21" s="1">
        <v>303</v>
      </c>
      <c r="B21" s="2">
        <v>45031</v>
      </c>
      <c r="C21" s="1">
        <v>20231387</v>
      </c>
      <c r="D21" s="1">
        <v>37</v>
      </c>
      <c r="E21" s="1" t="s">
        <v>23</v>
      </c>
      <c r="F21" s="1" t="s">
        <v>24</v>
      </c>
      <c r="G21" s="2">
        <f t="shared" si="11"/>
        <v>45460</v>
      </c>
      <c r="H21" s="1">
        <f t="shared" si="6"/>
        <v>429</v>
      </c>
      <c r="I21" s="1">
        <v>1450</v>
      </c>
      <c r="J21" s="12">
        <f t="shared" si="7"/>
        <v>3.3799533799533799</v>
      </c>
      <c r="K21" s="20">
        <f t="shared" si="8"/>
        <v>118.77800786419293</v>
      </c>
      <c r="L21" s="1"/>
      <c r="M21" s="20">
        <v>15.8188</v>
      </c>
      <c r="N21" s="25">
        <v>1.0909500000000001</v>
      </c>
      <c r="O21" s="1">
        <f t="shared" si="0"/>
        <v>15.1</v>
      </c>
      <c r="P21" s="20">
        <f t="shared" si="1"/>
        <v>1.090951724137931</v>
      </c>
      <c r="Q21" s="20">
        <f t="shared" si="9"/>
        <v>101.63105202797398</v>
      </c>
      <c r="R21" s="20">
        <v>3.7847200000000001</v>
      </c>
      <c r="S21" s="20">
        <f t="shared" si="2"/>
        <v>3.7589999999999999</v>
      </c>
      <c r="T21" s="20">
        <f t="shared" si="10"/>
        <v>129.56005810088874</v>
      </c>
      <c r="U21" s="20">
        <v>0.35378700000000002</v>
      </c>
      <c r="V21" s="20">
        <f t="shared" si="3"/>
        <v>0.3397</v>
      </c>
      <c r="W21" s="20">
        <v>0.69076000000000004</v>
      </c>
      <c r="X21" s="20">
        <f t="shared" si="4"/>
        <v>0.67669999999999997</v>
      </c>
      <c r="Y21" s="22">
        <f t="shared" si="5"/>
        <v>451.60017002102961</v>
      </c>
    </row>
    <row r="22" spans="1:25" x14ac:dyDescent="0.2">
      <c r="A22" s="1" t="s">
        <v>55</v>
      </c>
      <c r="B22" s="2">
        <v>45071</v>
      </c>
      <c r="C22" s="1">
        <v>20231674</v>
      </c>
      <c r="D22" s="1">
        <v>41</v>
      </c>
      <c r="E22" s="1" t="s">
        <v>23</v>
      </c>
      <c r="F22" s="1" t="s">
        <v>24</v>
      </c>
      <c r="G22" s="2">
        <f t="shared" si="11"/>
        <v>45460</v>
      </c>
      <c r="H22" s="1">
        <f t="shared" si="6"/>
        <v>389</v>
      </c>
      <c r="I22" s="1">
        <v>1090</v>
      </c>
      <c r="J22" s="12">
        <f t="shared" si="7"/>
        <v>2.8020565552699228</v>
      </c>
      <c r="K22" s="20">
        <f t="shared" si="8"/>
        <v>98.46961130640058</v>
      </c>
      <c r="L22" s="1"/>
      <c r="M22" s="20">
        <v>10.661799999999999</v>
      </c>
      <c r="N22" s="25">
        <v>0.97814699999999999</v>
      </c>
      <c r="O22" s="1">
        <f t="shared" si="0"/>
        <v>10.38</v>
      </c>
      <c r="P22" s="20">
        <f t="shared" si="1"/>
        <v>0.97814678899082563</v>
      </c>
      <c r="Q22" s="20">
        <f t="shared" si="9"/>
        <v>91.122352165927452</v>
      </c>
      <c r="R22" s="20">
        <v>3.3627899999999999</v>
      </c>
      <c r="S22" s="20">
        <f t="shared" si="2"/>
        <v>3.3530000000000002</v>
      </c>
      <c r="T22" s="20">
        <f t="shared" si="10"/>
        <v>115.56660676038308</v>
      </c>
      <c r="U22" s="20">
        <v>0.202629</v>
      </c>
      <c r="V22" s="20">
        <f t="shared" si="3"/>
        <v>0.1971</v>
      </c>
      <c r="W22" s="20">
        <v>0.33694800000000003</v>
      </c>
      <c r="X22" s="20">
        <f t="shared" si="4"/>
        <v>0.33139999999999997</v>
      </c>
      <c r="Y22" s="22">
        <f t="shared" si="5"/>
        <v>396.28092239863855</v>
      </c>
    </row>
    <row r="23" spans="1:25" x14ac:dyDescent="0.2">
      <c r="A23" s="1">
        <v>309</v>
      </c>
      <c r="B23" s="2">
        <v>45142</v>
      </c>
      <c r="C23" s="1">
        <v>20235459</v>
      </c>
      <c r="D23" s="1">
        <v>70</v>
      </c>
      <c r="E23" s="1" t="s">
        <v>23</v>
      </c>
      <c r="F23" s="1" t="s">
        <v>24</v>
      </c>
      <c r="G23" s="2">
        <f>G170</f>
        <v>45460</v>
      </c>
      <c r="H23" s="1">
        <f t="shared" si="6"/>
        <v>318</v>
      </c>
      <c r="I23" s="1">
        <v>940</v>
      </c>
      <c r="J23" s="12">
        <f t="shared" si="7"/>
        <v>2.9559748427672954</v>
      </c>
      <c r="K23" s="20">
        <f t="shared" si="8"/>
        <v>103.87859347498252</v>
      </c>
      <c r="L23" s="1"/>
      <c r="M23" s="20">
        <v>9.8934200000000008</v>
      </c>
      <c r="N23" s="25">
        <v>1.0524899999999999</v>
      </c>
      <c r="O23" s="1">
        <f t="shared" si="0"/>
        <v>10.5</v>
      </c>
      <c r="P23" s="20">
        <f t="shared" si="1"/>
        <v>1.0524914893617021</v>
      </c>
      <c r="Q23" s="20">
        <f t="shared" si="9"/>
        <v>98.04816743732934</v>
      </c>
      <c r="R23" s="20">
        <v>1.5076499999999999</v>
      </c>
      <c r="S23" s="20">
        <f t="shared" si="2"/>
        <v>1.53</v>
      </c>
      <c r="T23" s="20">
        <f t="shared" si="10"/>
        <v>52.733942243777541</v>
      </c>
      <c r="U23" s="20">
        <v>0.176845</v>
      </c>
      <c r="V23" s="20">
        <f t="shared" si="3"/>
        <v>0.1888</v>
      </c>
      <c r="W23" s="20">
        <v>0.213646</v>
      </c>
      <c r="X23" s="20">
        <f t="shared" si="4"/>
        <v>0.22559999999999999</v>
      </c>
      <c r="Y23" s="22">
        <f t="shared" si="5"/>
        <v>352.70887059341879</v>
      </c>
    </row>
    <row r="24" spans="1:25" x14ac:dyDescent="0.2">
      <c r="A24" s="1">
        <v>308</v>
      </c>
      <c r="B24" s="2">
        <v>45139</v>
      </c>
      <c r="C24" s="1">
        <v>20235458</v>
      </c>
      <c r="D24" s="1">
        <v>72</v>
      </c>
      <c r="E24" s="1" t="s">
        <v>23</v>
      </c>
      <c r="F24" s="1" t="s">
        <v>24</v>
      </c>
      <c r="G24" s="2">
        <f t="shared" si="11"/>
        <v>45460</v>
      </c>
      <c r="H24" s="1">
        <f t="shared" si="6"/>
        <v>321</v>
      </c>
      <c r="I24" s="1">
        <v>1040</v>
      </c>
      <c r="J24" s="12">
        <f t="shared" si="7"/>
        <v>3.2398753894080996</v>
      </c>
      <c r="K24" s="20">
        <f t="shared" si="8"/>
        <v>113.85540012608941</v>
      </c>
      <c r="L24" s="1"/>
      <c r="M24" s="20">
        <v>10.9917</v>
      </c>
      <c r="N24" s="25">
        <v>1.0568900000000001</v>
      </c>
      <c r="O24" s="1">
        <f t="shared" si="0"/>
        <v>11.56</v>
      </c>
      <c r="P24" s="20">
        <f t="shared" si="1"/>
        <v>1.0568942307692306</v>
      </c>
      <c r="Q24" s="20">
        <f t="shared" si="9"/>
        <v>98.458318712728641</v>
      </c>
      <c r="R24" s="20">
        <v>2.2178100000000001</v>
      </c>
      <c r="S24" s="20">
        <f t="shared" si="2"/>
        <v>2.238</v>
      </c>
      <c r="T24" s="20">
        <f t="shared" si="10"/>
        <v>77.136315517368715</v>
      </c>
      <c r="U24" s="20">
        <v>0.185252</v>
      </c>
      <c r="V24" s="20">
        <f t="shared" si="3"/>
        <v>0.19639999999999999</v>
      </c>
      <c r="W24" s="20">
        <v>0.24791099999999999</v>
      </c>
      <c r="X24" s="20">
        <f t="shared" si="4"/>
        <v>0.2591</v>
      </c>
      <c r="Y24" s="22">
        <f t="shared" si="5"/>
        <v>387.9083530689154</v>
      </c>
    </row>
    <row r="25" spans="1:25" x14ac:dyDescent="0.2">
      <c r="A25" s="1">
        <v>312</v>
      </c>
      <c r="B25" s="2">
        <v>44991</v>
      </c>
      <c r="C25" s="1">
        <v>20230346</v>
      </c>
      <c r="D25" s="1">
        <v>75</v>
      </c>
      <c r="E25" s="1" t="s">
        <v>23</v>
      </c>
      <c r="F25" s="1" t="s">
        <v>24</v>
      </c>
      <c r="G25" s="2">
        <f t="shared" si="11"/>
        <v>45460</v>
      </c>
      <c r="H25" s="1">
        <f t="shared" si="6"/>
        <v>469</v>
      </c>
      <c r="I25" s="1">
        <v>1320</v>
      </c>
      <c r="J25" s="12">
        <f t="shared" si="7"/>
        <v>2.8144989339019189</v>
      </c>
      <c r="K25" s="20">
        <f t="shared" si="8"/>
        <v>98.906860221064875</v>
      </c>
      <c r="L25" s="1"/>
      <c r="M25" s="20">
        <v>12.2827</v>
      </c>
      <c r="N25" s="25">
        <v>0.930508</v>
      </c>
      <c r="O25" s="1">
        <f t="shared" si="0"/>
        <v>11.17</v>
      </c>
      <c r="P25" s="20">
        <f t="shared" si="1"/>
        <v>0.93050757575757581</v>
      </c>
      <c r="Q25" s="20">
        <f t="shared" si="9"/>
        <v>86.684370858820586</v>
      </c>
      <c r="R25" s="20">
        <v>3.2045699999999999</v>
      </c>
      <c r="S25" s="20">
        <f t="shared" si="2"/>
        <v>3.1640000000000001</v>
      </c>
      <c r="T25" s="20">
        <f t="shared" si="10"/>
        <v>109.05241389497526</v>
      </c>
      <c r="U25" s="20">
        <v>0.19117600000000001</v>
      </c>
      <c r="V25" s="20">
        <f t="shared" si="3"/>
        <v>0.1694</v>
      </c>
      <c r="W25" s="20">
        <v>0.24670400000000001</v>
      </c>
      <c r="X25" s="20">
        <f t="shared" si="4"/>
        <v>0.22489999999999999</v>
      </c>
      <c r="Y25" s="22">
        <f t="shared" si="5"/>
        <v>381.32801583368126</v>
      </c>
    </row>
    <row r="26" spans="1:25" x14ac:dyDescent="0.2">
      <c r="A26" s="1" t="s">
        <v>83</v>
      </c>
      <c r="B26" s="2">
        <v>45037</v>
      </c>
      <c r="C26" s="1">
        <v>20234890</v>
      </c>
      <c r="D26" s="1">
        <v>92</v>
      </c>
      <c r="E26" s="1" t="s">
        <v>23</v>
      </c>
      <c r="F26" s="1" t="s">
        <v>24</v>
      </c>
      <c r="G26" s="2">
        <f t="shared" si="11"/>
        <v>45460</v>
      </c>
      <c r="H26" s="1">
        <f t="shared" si="6"/>
        <v>423</v>
      </c>
      <c r="I26" s="1">
        <v>1445</v>
      </c>
      <c r="J26" s="12">
        <f t="shared" si="7"/>
        <v>3.4160756501182035</v>
      </c>
      <c r="K26" s="20">
        <f t="shared" si="8"/>
        <v>120.0474133285278</v>
      </c>
      <c r="L26" s="1"/>
      <c r="M26" s="20">
        <v>16.158100000000001</v>
      </c>
      <c r="N26" s="25">
        <v>1.1182099999999999</v>
      </c>
      <c r="O26" s="1">
        <f t="shared" si="0"/>
        <v>15.51</v>
      </c>
      <c r="P26" s="20">
        <f t="shared" si="1"/>
        <v>1.1182076124567475</v>
      </c>
      <c r="Q26" s="20">
        <f t="shared" si="9"/>
        <v>104.17016035193505</v>
      </c>
      <c r="R26" s="20">
        <v>4.1903600000000001</v>
      </c>
      <c r="S26" s="20">
        <f t="shared" si="2"/>
        <v>4.1669999999999998</v>
      </c>
      <c r="T26" s="20">
        <f t="shared" si="10"/>
        <v>143.62244269922942</v>
      </c>
      <c r="U26" s="20">
        <v>0.40935899999999997</v>
      </c>
      <c r="V26" s="20">
        <f t="shared" si="3"/>
        <v>0.39650000000000002</v>
      </c>
      <c r="W26" s="20">
        <v>0.38922099999999998</v>
      </c>
      <c r="X26" s="20">
        <f t="shared" si="4"/>
        <v>0.37640000000000001</v>
      </c>
      <c r="Y26" s="24">
        <f t="shared" si="5"/>
        <v>472.01017673162733</v>
      </c>
    </row>
    <row r="27" spans="1:25" x14ac:dyDescent="0.2">
      <c r="A27" s="1">
        <v>423</v>
      </c>
      <c r="B27" s="2">
        <v>45120</v>
      </c>
      <c r="C27" s="1">
        <v>20235364</v>
      </c>
      <c r="D27" s="1">
        <v>103</v>
      </c>
      <c r="E27" s="1" t="s">
        <v>23</v>
      </c>
      <c r="F27" s="1" t="s">
        <v>24</v>
      </c>
      <c r="G27" s="2">
        <f t="shared" si="11"/>
        <v>45460</v>
      </c>
      <c r="H27" s="1">
        <f t="shared" si="6"/>
        <v>340</v>
      </c>
      <c r="I27" s="1">
        <v>984</v>
      </c>
      <c r="J27" s="12">
        <f t="shared" si="7"/>
        <v>2.8941176470588235</v>
      </c>
      <c r="K27" s="20">
        <f t="shared" si="8"/>
        <v>101.70481364656987</v>
      </c>
      <c r="L27" s="1"/>
      <c r="M27" s="20">
        <v>11.190899999999999</v>
      </c>
      <c r="N27" s="25">
        <v>1.1372899999999999</v>
      </c>
      <c r="O27" s="1">
        <f t="shared" si="0"/>
        <v>11.5</v>
      </c>
      <c r="P27" s="20">
        <f t="shared" si="1"/>
        <v>1.1372865853658536</v>
      </c>
      <c r="Q27" s="20">
        <f t="shared" si="9"/>
        <v>105.9475223061479</v>
      </c>
      <c r="R27" s="20">
        <v>3.5766800000000001</v>
      </c>
      <c r="S27" s="20">
        <f t="shared" si="2"/>
        <v>3.5880000000000001</v>
      </c>
      <c r="T27" s="20">
        <f t="shared" si="10"/>
        <v>123.66626455599597</v>
      </c>
      <c r="U27" s="20">
        <v>0.209952</v>
      </c>
      <c r="V27" s="20">
        <f t="shared" si="3"/>
        <v>0.21609999999999999</v>
      </c>
      <c r="W27" s="20">
        <v>0.28759800000000002</v>
      </c>
      <c r="X27" s="20">
        <f t="shared" si="4"/>
        <v>0.29380000000000001</v>
      </c>
      <c r="Y27" s="22">
        <f t="shared" si="5"/>
        <v>437.2661228148616</v>
      </c>
    </row>
    <row r="28" spans="1:25" x14ac:dyDescent="0.2">
      <c r="A28" s="1">
        <v>142</v>
      </c>
      <c r="B28" s="2">
        <v>44992</v>
      </c>
      <c r="C28" s="1">
        <v>20230180</v>
      </c>
      <c r="D28" s="1">
        <v>108</v>
      </c>
      <c r="E28" s="1" t="s">
        <v>23</v>
      </c>
      <c r="F28" s="1" t="s">
        <v>24</v>
      </c>
      <c r="G28" s="2">
        <f t="shared" si="11"/>
        <v>45460</v>
      </c>
      <c r="H28" s="1">
        <f t="shared" si="6"/>
        <v>468</v>
      </c>
      <c r="I28" s="1">
        <v>1290</v>
      </c>
      <c r="J28" s="12">
        <f t="shared" si="7"/>
        <v>2.7564102564102564</v>
      </c>
      <c r="K28" s="20">
        <f t="shared" si="8"/>
        <v>96.865513309936645</v>
      </c>
      <c r="L28" s="1"/>
      <c r="M28" s="20">
        <v>13.8109</v>
      </c>
      <c r="N28" s="25">
        <v>1.0706100000000001</v>
      </c>
      <c r="O28" s="1">
        <f t="shared" si="0"/>
        <v>12.71</v>
      </c>
      <c r="P28" s="20">
        <f t="shared" si="1"/>
        <v>1.0706124031007753</v>
      </c>
      <c r="Q28" s="20">
        <f t="shared" si="9"/>
        <v>99.736278364937476</v>
      </c>
      <c r="R28" s="20">
        <v>3.7610899999999998</v>
      </c>
      <c r="S28" s="20">
        <f t="shared" si="2"/>
        <v>3.7210000000000001</v>
      </c>
      <c r="T28" s="20">
        <f t="shared" si="10"/>
        <v>128.25032620202367</v>
      </c>
      <c r="U28" s="20">
        <v>0.15237600000000001</v>
      </c>
      <c r="V28" s="20">
        <f t="shared" si="3"/>
        <v>0.1308</v>
      </c>
      <c r="W28" s="20">
        <v>0.25108200000000003</v>
      </c>
      <c r="X28" s="20">
        <f t="shared" si="4"/>
        <v>0.22950000000000001</v>
      </c>
      <c r="Y28" s="22">
        <f t="shared" si="5"/>
        <v>424.58839624183531</v>
      </c>
    </row>
    <row r="29" spans="1:25" x14ac:dyDescent="0.2">
      <c r="A29" s="1" t="s">
        <v>95</v>
      </c>
      <c r="B29" s="2">
        <v>45129</v>
      </c>
      <c r="C29" s="1">
        <v>20232425</v>
      </c>
      <c r="D29" s="1">
        <v>122</v>
      </c>
      <c r="E29" s="1" t="s">
        <v>23</v>
      </c>
      <c r="F29" s="1" t="s">
        <v>24</v>
      </c>
      <c r="G29" s="2">
        <f t="shared" si="11"/>
        <v>45460</v>
      </c>
      <c r="H29" s="1">
        <f t="shared" si="6"/>
        <v>331</v>
      </c>
      <c r="I29" s="1">
        <v>970</v>
      </c>
      <c r="J29" s="12">
        <f t="shared" si="7"/>
        <v>2.9305135951661629</v>
      </c>
      <c r="K29" s="20">
        <f t="shared" si="8"/>
        <v>102.98383667575079</v>
      </c>
      <c r="L29" s="1"/>
      <c r="M29" s="20">
        <v>10.4419</v>
      </c>
      <c r="N29" s="25">
        <v>1.0764800000000001</v>
      </c>
      <c r="O29" s="1">
        <f t="shared" si="0"/>
        <v>10.87</v>
      </c>
      <c r="P29" s="20">
        <f t="shared" si="1"/>
        <v>1.0764845360824742</v>
      </c>
      <c r="Q29" s="20">
        <f t="shared" si="9"/>
        <v>100.28331545133999</v>
      </c>
      <c r="R29" s="20">
        <v>2.7756099999999999</v>
      </c>
      <c r="S29" s="20">
        <f t="shared" si="2"/>
        <v>2.7909999999999999</v>
      </c>
      <c r="T29" s="20">
        <f t="shared" si="10"/>
        <v>96.196361308747129</v>
      </c>
      <c r="U29" s="20">
        <v>0.123825</v>
      </c>
      <c r="V29" s="20">
        <f t="shared" si="3"/>
        <v>0.1323</v>
      </c>
      <c r="W29" s="20">
        <v>0.21221400000000001</v>
      </c>
      <c r="X29" s="20">
        <f t="shared" si="4"/>
        <v>0.22070000000000001</v>
      </c>
      <c r="Y29" s="22">
        <f t="shared" si="5"/>
        <v>399.74682888717791</v>
      </c>
    </row>
    <row r="30" spans="1:25" x14ac:dyDescent="0.2">
      <c r="A30" s="1" t="s">
        <v>97</v>
      </c>
      <c r="B30" s="2">
        <v>44988</v>
      </c>
      <c r="C30" s="1">
        <v>20232159</v>
      </c>
      <c r="D30" s="1">
        <v>125</v>
      </c>
      <c r="E30" s="1" t="s">
        <v>23</v>
      </c>
      <c r="F30" s="1" t="s">
        <v>24</v>
      </c>
      <c r="G30" s="2">
        <f t="shared" si="11"/>
        <v>45460</v>
      </c>
      <c r="H30" s="1">
        <f t="shared" si="6"/>
        <v>472</v>
      </c>
      <c r="I30" s="1">
        <v>1375</v>
      </c>
      <c r="J30" s="12">
        <f t="shared" si="7"/>
        <v>2.9131355932203391</v>
      </c>
      <c r="K30" s="20">
        <f t="shared" si="8"/>
        <v>102.37314054484337</v>
      </c>
      <c r="L30" s="1"/>
      <c r="M30" s="20">
        <v>14.9285</v>
      </c>
      <c r="N30" s="25">
        <v>1.08571</v>
      </c>
      <c r="O30" s="1">
        <f t="shared" si="0"/>
        <v>13.79</v>
      </c>
      <c r="P30" s="20">
        <f t="shared" si="1"/>
        <v>1.0857090909090907</v>
      </c>
      <c r="Q30" s="20">
        <f t="shared" si="9"/>
        <v>101.14265797839781</v>
      </c>
      <c r="R30" s="20">
        <v>3.9091800000000001</v>
      </c>
      <c r="S30" s="20">
        <f t="shared" si="2"/>
        <v>3.8679999999999999</v>
      </c>
      <c r="T30" s="20">
        <f t="shared" si="10"/>
        <v>133.31692065289641</v>
      </c>
      <c r="U30" s="20">
        <v>0.43194300000000002</v>
      </c>
      <c r="V30" s="20">
        <f t="shared" si="3"/>
        <v>0.40960000000000002</v>
      </c>
      <c r="W30" s="20">
        <v>0.60465000000000002</v>
      </c>
      <c r="X30" s="20">
        <f t="shared" si="4"/>
        <v>0.58230000000000004</v>
      </c>
      <c r="Y30" s="22">
        <f t="shared" si="5"/>
        <v>437.97537715453541</v>
      </c>
    </row>
    <row r="31" spans="1:25" x14ac:dyDescent="0.2">
      <c r="A31" s="1">
        <v>2301</v>
      </c>
      <c r="B31" s="2">
        <v>45057</v>
      </c>
      <c r="C31" s="1">
        <v>20231058</v>
      </c>
      <c r="D31" s="1">
        <v>148</v>
      </c>
      <c r="E31" s="1" t="s">
        <v>23</v>
      </c>
      <c r="F31" s="1" t="s">
        <v>24</v>
      </c>
      <c r="G31" s="2">
        <f>G172</f>
        <v>45460</v>
      </c>
      <c r="H31" s="1">
        <f t="shared" si="6"/>
        <v>403</v>
      </c>
      <c r="I31" s="1">
        <v>1025</v>
      </c>
      <c r="J31" s="12">
        <f t="shared" si="7"/>
        <v>2.5434243176178661</v>
      </c>
      <c r="K31" s="20">
        <f t="shared" si="8"/>
        <v>89.380781223722479</v>
      </c>
      <c r="L31" s="1"/>
      <c r="M31" s="20">
        <v>11.3337</v>
      </c>
      <c r="N31" s="25">
        <v>1.1057300000000001</v>
      </c>
      <c r="O31" s="1">
        <f t="shared" si="0"/>
        <v>10.9</v>
      </c>
      <c r="P31" s="20">
        <f t="shared" si="1"/>
        <v>1.1057268292682927</v>
      </c>
      <c r="Q31" s="20">
        <f t="shared" si="9"/>
        <v>103.00747359182381</v>
      </c>
      <c r="R31" s="20">
        <v>1.32446</v>
      </c>
      <c r="S31" s="20">
        <f t="shared" si="2"/>
        <v>1.3089999999999999</v>
      </c>
      <c r="T31" s="20">
        <f t="shared" si="10"/>
        <v>45.116817253009671</v>
      </c>
      <c r="U31" s="20">
        <v>0.123825</v>
      </c>
      <c r="V31" s="20">
        <f t="shared" si="3"/>
        <v>0.1152</v>
      </c>
      <c r="W31" s="20">
        <v>0.21793100000000001</v>
      </c>
      <c r="X31" s="20">
        <f t="shared" si="4"/>
        <v>0.20930000000000001</v>
      </c>
      <c r="Y31" s="22">
        <f t="shared" si="5"/>
        <v>340.51254566037977</v>
      </c>
    </row>
    <row r="32" spans="1:25" x14ac:dyDescent="0.2">
      <c r="A32" s="1" t="s">
        <v>111</v>
      </c>
      <c r="B32" s="2">
        <v>45074</v>
      </c>
      <c r="C32" s="1">
        <v>20234842</v>
      </c>
      <c r="D32" s="1">
        <v>154</v>
      </c>
      <c r="E32" s="1" t="s">
        <v>23</v>
      </c>
      <c r="F32" s="1" t="s">
        <v>24</v>
      </c>
      <c r="G32" s="2">
        <f t="shared" si="11"/>
        <v>45460</v>
      </c>
      <c r="H32" s="1">
        <f t="shared" si="6"/>
        <v>386</v>
      </c>
      <c r="I32" s="1">
        <v>962</v>
      </c>
      <c r="J32" s="12">
        <f t="shared" si="7"/>
        <v>2.4922279792746114</v>
      </c>
      <c r="K32" s="20">
        <f t="shared" si="8"/>
        <v>87.581644255023576</v>
      </c>
      <c r="L32" s="1"/>
      <c r="M32" s="20">
        <v>10.080500000000001</v>
      </c>
      <c r="N32" s="25">
        <v>1.0478700000000001</v>
      </c>
      <c r="O32" s="1">
        <f t="shared" si="0"/>
        <v>9.83</v>
      </c>
      <c r="P32" s="20">
        <f t="shared" si="1"/>
        <v>1.0478690228690228</v>
      </c>
      <c r="Q32" s="20">
        <f t="shared" si="9"/>
        <v>97.6175469779444</v>
      </c>
      <c r="R32" s="20">
        <v>1.6348199999999999</v>
      </c>
      <c r="S32" s="20">
        <f t="shared" si="2"/>
        <v>1.6259999999999999</v>
      </c>
      <c r="T32" s="20">
        <f t="shared" si="10"/>
        <v>56.042738619857701</v>
      </c>
      <c r="U32" s="20">
        <v>5.3699700000000003E-2</v>
      </c>
      <c r="V32" s="20">
        <f t="shared" si="3"/>
        <v>4.8800000000000003E-2</v>
      </c>
      <c r="W32" s="20">
        <v>0.116425</v>
      </c>
      <c r="X32" s="20">
        <f t="shared" si="4"/>
        <v>0.1116</v>
      </c>
      <c r="Y32" s="22">
        <f t="shared" si="5"/>
        <v>338.85947683077006</v>
      </c>
    </row>
    <row r="33" spans="1:25" x14ac:dyDescent="0.2">
      <c r="A33" s="1">
        <v>348</v>
      </c>
      <c r="B33" s="2">
        <v>45046</v>
      </c>
      <c r="C33" s="1">
        <v>20230871</v>
      </c>
      <c r="D33" s="1">
        <v>156</v>
      </c>
      <c r="E33" s="1" t="s">
        <v>23</v>
      </c>
      <c r="F33" s="1" t="s">
        <v>24</v>
      </c>
      <c r="G33" s="2">
        <f t="shared" si="11"/>
        <v>45460</v>
      </c>
      <c r="H33" s="1">
        <f t="shared" si="6"/>
        <v>414</v>
      </c>
      <c r="I33" s="1">
        <v>1230</v>
      </c>
      <c r="J33" s="12">
        <f t="shared" si="7"/>
        <v>2.9710144927536231</v>
      </c>
      <c r="K33" s="20">
        <f t="shared" si="8"/>
        <v>104.40711545843524</v>
      </c>
      <c r="L33" s="1"/>
      <c r="M33" s="20">
        <v>12.690099999999999</v>
      </c>
      <c r="N33" s="25">
        <v>1.03172</v>
      </c>
      <c r="O33" s="1">
        <f t="shared" si="0"/>
        <v>12.13</v>
      </c>
      <c r="P33" s="20">
        <f t="shared" si="1"/>
        <v>1.0317154471544714</v>
      </c>
      <c r="Q33" s="20">
        <f t="shared" si="9"/>
        <v>96.112709634953205</v>
      </c>
      <c r="R33" s="20">
        <v>3.1968399999999999</v>
      </c>
      <c r="S33" s="20">
        <f t="shared" si="2"/>
        <v>3.177</v>
      </c>
      <c r="T33" s="20">
        <f t="shared" si="10"/>
        <v>109.50048007090278</v>
      </c>
      <c r="U33" s="20">
        <v>0.137546</v>
      </c>
      <c r="V33" s="20">
        <f t="shared" si="3"/>
        <v>0.12659999999999999</v>
      </c>
      <c r="W33" s="20">
        <v>0.184035</v>
      </c>
      <c r="X33" s="20">
        <f t="shared" si="4"/>
        <v>0.1731</v>
      </c>
      <c r="Y33" s="22">
        <f t="shared" si="5"/>
        <v>406.13301479924439</v>
      </c>
    </row>
    <row r="34" spans="1:25" x14ac:dyDescent="0.2">
      <c r="A34" s="1">
        <v>4495</v>
      </c>
      <c r="B34" s="2">
        <v>45048</v>
      </c>
      <c r="C34" s="1">
        <v>20234866</v>
      </c>
      <c r="D34" s="1">
        <v>157</v>
      </c>
      <c r="E34" s="1" t="s">
        <v>23</v>
      </c>
      <c r="F34" s="1" t="s">
        <v>24</v>
      </c>
      <c r="G34" s="2">
        <f t="shared" si="11"/>
        <v>45460</v>
      </c>
      <c r="H34" s="1">
        <f t="shared" si="6"/>
        <v>412</v>
      </c>
      <c r="I34" s="1">
        <v>1185</v>
      </c>
      <c r="J34" s="12">
        <f t="shared" si="7"/>
        <v>2.8762135922330097</v>
      </c>
      <c r="K34" s="20">
        <f t="shared" si="8"/>
        <v>101.07563101419557</v>
      </c>
      <c r="L34" s="1"/>
      <c r="M34" s="20">
        <v>12.7918</v>
      </c>
      <c r="N34" s="25">
        <v>1.07948</v>
      </c>
      <c r="O34" s="1">
        <f t="shared" si="0"/>
        <v>12.26</v>
      </c>
      <c r="P34" s="20">
        <f t="shared" si="1"/>
        <v>1.0794767932489453</v>
      </c>
      <c r="Q34" s="20">
        <f t="shared" si="9"/>
        <v>100.56206861432435</v>
      </c>
      <c r="R34" s="20">
        <v>2.3989500000000001</v>
      </c>
      <c r="S34" s="20">
        <f t="shared" si="2"/>
        <v>2.38</v>
      </c>
      <c r="T34" s="20">
        <f t="shared" si="10"/>
        <v>82.030576823653945</v>
      </c>
      <c r="U34" s="20">
        <v>0.21884899999999999</v>
      </c>
      <c r="V34" s="20">
        <f t="shared" si="3"/>
        <v>0.20830000000000001</v>
      </c>
      <c r="W34" s="20">
        <v>0.246063</v>
      </c>
      <c r="X34" s="20">
        <f t="shared" si="4"/>
        <v>0.23549999999999999</v>
      </c>
      <c r="Y34" s="22">
        <f t="shared" si="5"/>
        <v>384.23034506649822</v>
      </c>
    </row>
    <row r="35" spans="1:25" x14ac:dyDescent="0.2">
      <c r="A35" s="1"/>
      <c r="B35" s="2"/>
      <c r="C35" s="1"/>
      <c r="D35" s="1"/>
      <c r="E35" s="17" t="s">
        <v>23</v>
      </c>
      <c r="F35" s="17" t="s">
        <v>24</v>
      </c>
      <c r="G35" s="18" t="s">
        <v>119</v>
      </c>
      <c r="H35" s="17"/>
      <c r="I35" s="17">
        <f>AVERAGE(I7:I34)</f>
        <v>1127.75</v>
      </c>
      <c r="J35" s="19">
        <f t="shared" ref="J35:W35" si="12">AVERAGE(J7:J34)</f>
        <v>2.8456053782430106</v>
      </c>
      <c r="K35" s="21">
        <f t="shared" si="12"/>
        <v>100</v>
      </c>
      <c r="L35" s="17" t="e">
        <f t="shared" si="12"/>
        <v>#DIV/0!</v>
      </c>
      <c r="M35" s="21">
        <f t="shared" si="12"/>
        <v>12.050388214285713</v>
      </c>
      <c r="N35" s="25">
        <f t="shared" si="12"/>
        <v>1.0734430357142857</v>
      </c>
      <c r="O35" s="21">
        <f t="shared" si="12"/>
        <v>11.726428571428571</v>
      </c>
      <c r="P35" s="21">
        <f t="shared" si="12"/>
        <v>1.0734433053370795</v>
      </c>
      <c r="Q35" s="17">
        <f t="shared" si="12"/>
        <v>100</v>
      </c>
      <c r="R35" s="21">
        <f t="shared" si="12"/>
        <v>2.9130696428571428</v>
      </c>
      <c r="S35" s="21">
        <f t="shared" si="12"/>
        <v>2.901357142857143</v>
      </c>
      <c r="T35" s="21">
        <f t="shared" si="12"/>
        <v>100.00000000000001</v>
      </c>
      <c r="U35" s="21">
        <f t="shared" si="12"/>
        <v>0.19167123571428576</v>
      </c>
      <c r="V35" s="21">
        <f t="shared" si="12"/>
        <v>0.18529999999999999</v>
      </c>
      <c r="W35" s="21">
        <f t="shared" si="12"/>
        <v>0.28379712500000004</v>
      </c>
      <c r="X35" s="21">
        <f>AVERAGE(X7:X34)</f>
        <v>0.27743214285714285</v>
      </c>
      <c r="Y35" s="21">
        <f>AVERAGE(Y7:Y34)</f>
        <v>400</v>
      </c>
    </row>
    <row r="36" spans="1:25" x14ac:dyDescent="0.2">
      <c r="A36" s="33" t="s">
        <v>131</v>
      </c>
      <c r="B36" s="2"/>
      <c r="C36" s="1"/>
      <c r="D36" s="1"/>
      <c r="E36" s="1"/>
      <c r="F36" s="1"/>
      <c r="G36" s="2"/>
      <c r="H36" s="1"/>
      <c r="I36" s="1"/>
      <c r="J36" s="12"/>
      <c r="K36" s="20"/>
      <c r="L36" s="1"/>
      <c r="M36" s="20"/>
      <c r="N36" s="12"/>
      <c r="O36" s="20"/>
      <c r="P36" s="20"/>
      <c r="Q36" s="1"/>
      <c r="R36" s="20"/>
      <c r="S36" s="20"/>
      <c r="T36" s="20"/>
      <c r="U36" s="20"/>
      <c r="V36" s="20"/>
      <c r="W36" s="20"/>
      <c r="X36" s="20"/>
      <c r="Y36" s="20"/>
    </row>
    <row r="37" spans="1:25" s="5" customFormat="1" x14ac:dyDescent="0.2">
      <c r="A37" s="33" t="s">
        <v>5</v>
      </c>
      <c r="B37" s="34" t="s">
        <v>6</v>
      </c>
      <c r="C37" s="33" t="s">
        <v>26</v>
      </c>
      <c r="D37" s="33" t="s">
        <v>7</v>
      </c>
      <c r="E37" s="33" t="s">
        <v>8</v>
      </c>
      <c r="F37" s="33" t="s">
        <v>9</v>
      </c>
      <c r="G37" s="33" t="s">
        <v>10</v>
      </c>
      <c r="H37" s="33" t="s">
        <v>11</v>
      </c>
      <c r="I37" s="33" t="s">
        <v>12</v>
      </c>
      <c r="J37" s="33" t="s">
        <v>13</v>
      </c>
      <c r="K37" s="35" t="s">
        <v>14</v>
      </c>
      <c r="L37" s="33" t="s">
        <v>27</v>
      </c>
      <c r="M37" s="35" t="s">
        <v>28</v>
      </c>
      <c r="N37" s="36" t="s">
        <v>29</v>
      </c>
      <c r="O37" s="33" t="s">
        <v>16</v>
      </c>
      <c r="P37" s="35" t="s">
        <v>17</v>
      </c>
      <c r="Q37" s="33" t="s">
        <v>18</v>
      </c>
      <c r="R37" s="35" t="s">
        <v>31</v>
      </c>
      <c r="S37" s="33" t="s">
        <v>19</v>
      </c>
      <c r="T37" s="35" t="s">
        <v>20</v>
      </c>
      <c r="U37" s="33" t="s">
        <v>32</v>
      </c>
      <c r="V37" s="33" t="s">
        <v>22</v>
      </c>
      <c r="W37" s="33" t="s">
        <v>33</v>
      </c>
      <c r="X37" s="33" t="s">
        <v>121</v>
      </c>
      <c r="Y37" s="33" t="s">
        <v>122</v>
      </c>
    </row>
    <row r="38" spans="1:25" x14ac:dyDescent="0.2">
      <c r="A38" s="1" t="s">
        <v>37</v>
      </c>
      <c r="B38" s="2">
        <v>45049</v>
      </c>
      <c r="C38" s="1">
        <v>20231126</v>
      </c>
      <c r="D38" s="1">
        <v>5</v>
      </c>
      <c r="E38" s="1" t="s">
        <v>25</v>
      </c>
      <c r="F38" s="1" t="s">
        <v>24</v>
      </c>
      <c r="G38" s="2">
        <f>G34</f>
        <v>45460</v>
      </c>
      <c r="H38" s="1">
        <f t="shared" ref="H38:H99" si="13">G38-B38</f>
        <v>411</v>
      </c>
      <c r="I38" s="1">
        <v>996</v>
      </c>
      <c r="J38" s="12">
        <f t="shared" si="7"/>
        <v>2.4233576642335768</v>
      </c>
      <c r="K38" s="20">
        <f>J38/J$143*100</f>
        <v>98.672759663528879</v>
      </c>
      <c r="L38" s="1"/>
      <c r="M38" s="20">
        <v>10.5494</v>
      </c>
      <c r="N38" s="25">
        <v>1.05918</v>
      </c>
      <c r="O38" s="1">
        <f t="shared" ref="O38:O69" si="14">ROUND(M38+4.42*(LN(365)-LN(H38)),2)</f>
        <v>10.02</v>
      </c>
      <c r="P38" s="20">
        <f t="shared" ref="P38:P69" si="15">M38/I38*100</f>
        <v>1.0591767068273092</v>
      </c>
      <c r="Q38" s="20">
        <f>P38/P$143*100</f>
        <v>94.972986315737302</v>
      </c>
      <c r="R38" s="20">
        <v>4.1103300000000003</v>
      </c>
      <c r="S38" s="20">
        <f t="shared" ref="S38:S69" si="16">ROUND(R38+0.16*(LN(365)-LN(H38)),3)</f>
        <v>4.0910000000000002</v>
      </c>
      <c r="T38" s="20">
        <f>S38/S$143*100</f>
        <v>128.26480977733453</v>
      </c>
      <c r="U38" s="20">
        <v>0.40942800000000001</v>
      </c>
      <c r="V38" s="20">
        <f t="shared" ref="V38:V69" si="17">ROUND(U38+0.087*(LN(365)-LN(H38)),4)</f>
        <v>0.39910000000000001</v>
      </c>
      <c r="W38" s="1">
        <v>0.65691600000000006</v>
      </c>
      <c r="X38" s="20">
        <f t="shared" ref="X38:X69" si="18">ROUND(W38+0.087*(LN(365)-LN(H38)),4)</f>
        <v>0.64659999999999995</v>
      </c>
      <c r="Y38" s="22">
        <f t="shared" ref="Y38:Y69" si="19">SUM((2*Q38),K38,T38)</f>
        <v>416.88354207233806</v>
      </c>
    </row>
    <row r="39" spans="1:25" x14ac:dyDescent="0.2">
      <c r="A39" s="1" t="s">
        <v>38</v>
      </c>
      <c r="B39" s="2">
        <v>45046</v>
      </c>
      <c r="C39" s="1">
        <v>20231209</v>
      </c>
      <c r="D39" s="1">
        <v>6</v>
      </c>
      <c r="E39" s="1" t="s">
        <v>25</v>
      </c>
      <c r="F39" s="1" t="s">
        <v>24</v>
      </c>
      <c r="G39" s="2">
        <f t="shared" si="11"/>
        <v>45460</v>
      </c>
      <c r="H39" s="1">
        <f t="shared" si="13"/>
        <v>414</v>
      </c>
      <c r="I39" s="1">
        <v>832</v>
      </c>
      <c r="J39" s="12">
        <f t="shared" si="7"/>
        <v>2.0096618357487923</v>
      </c>
      <c r="K39" s="20">
        <f t="shared" ref="K39:K102" si="20">J39/J$143*100</f>
        <v>81.828152010125095</v>
      </c>
      <c r="L39" s="1"/>
      <c r="M39" s="20">
        <v>9.1394000000000002</v>
      </c>
      <c r="N39" s="25">
        <v>1.09849</v>
      </c>
      <c r="O39" s="1">
        <f t="shared" si="14"/>
        <v>8.58</v>
      </c>
      <c r="P39" s="20">
        <f t="shared" si="15"/>
        <v>1.098485576923077</v>
      </c>
      <c r="Q39" s="20">
        <f t="shared" ref="Q39:Q102" si="21">P39/P$143*100</f>
        <v>98.497686922943089</v>
      </c>
      <c r="R39" s="20">
        <v>3.7614000000000001</v>
      </c>
      <c r="S39" s="20">
        <f t="shared" si="16"/>
        <v>3.7410000000000001</v>
      </c>
      <c r="T39" s="20">
        <f t="shared" ref="T39:T102" si="22">S39/S$143*100</f>
        <v>117.29128657467818</v>
      </c>
      <c r="U39" s="20">
        <v>0.26324599999999998</v>
      </c>
      <c r="V39" s="20">
        <f t="shared" si="17"/>
        <v>0.25230000000000002</v>
      </c>
      <c r="W39" s="1">
        <v>0.19730500000000001</v>
      </c>
      <c r="X39" s="20">
        <f t="shared" si="18"/>
        <v>0.18629999999999999</v>
      </c>
      <c r="Y39" s="22">
        <f t="shared" si="19"/>
        <v>396.11481243068943</v>
      </c>
    </row>
    <row r="40" spans="1:25" x14ac:dyDescent="0.2">
      <c r="A40" s="1" t="s">
        <v>39</v>
      </c>
      <c r="B40" s="2">
        <v>45044</v>
      </c>
      <c r="C40" s="1">
        <v>20231850</v>
      </c>
      <c r="D40" s="1">
        <v>8</v>
      </c>
      <c r="E40" s="1" t="s">
        <v>25</v>
      </c>
      <c r="F40" s="1" t="s">
        <v>24</v>
      </c>
      <c r="G40" s="2">
        <f t="shared" si="11"/>
        <v>45460</v>
      </c>
      <c r="H40" s="1">
        <f t="shared" si="13"/>
        <v>416</v>
      </c>
      <c r="I40" s="1">
        <v>956</v>
      </c>
      <c r="J40" s="12">
        <f t="shared" si="7"/>
        <v>2.2980769230769229</v>
      </c>
      <c r="K40" s="20">
        <f t="shared" si="20"/>
        <v>93.571656906363685</v>
      </c>
      <c r="L40" s="1"/>
      <c r="M40" s="20">
        <v>10.9116</v>
      </c>
      <c r="N40" s="25">
        <v>1.1413800000000001</v>
      </c>
      <c r="O40" s="1">
        <f t="shared" si="14"/>
        <v>10.33</v>
      </c>
      <c r="P40" s="20">
        <f t="shared" si="15"/>
        <v>1.1413807531380753</v>
      </c>
      <c r="Q40" s="20">
        <f t="shared" si="21"/>
        <v>102.34396012496734</v>
      </c>
      <c r="R40" s="20">
        <v>3.2417699999999998</v>
      </c>
      <c r="S40" s="20">
        <f t="shared" si="16"/>
        <v>3.2210000000000001</v>
      </c>
      <c r="T40" s="20">
        <f t="shared" si="22"/>
        <v>100.98776638787447</v>
      </c>
      <c r="U40" s="20">
        <v>0.26865299999999998</v>
      </c>
      <c r="V40" s="20">
        <f t="shared" si="17"/>
        <v>0.25729999999999997</v>
      </c>
      <c r="W40" s="1">
        <v>0.42527900000000002</v>
      </c>
      <c r="X40" s="20">
        <f t="shared" si="18"/>
        <v>0.41389999999999999</v>
      </c>
      <c r="Y40" s="22">
        <f t="shared" si="19"/>
        <v>399.24734354417285</v>
      </c>
    </row>
    <row r="41" spans="1:25" x14ac:dyDescent="0.2">
      <c r="A41" s="1">
        <v>3074</v>
      </c>
      <c r="B41" s="2">
        <v>45114</v>
      </c>
      <c r="C41" s="1">
        <v>20234952</v>
      </c>
      <c r="D41" s="1">
        <v>10</v>
      </c>
      <c r="E41" s="1" t="s">
        <v>25</v>
      </c>
      <c r="F41" s="1" t="s">
        <v>24</v>
      </c>
      <c r="G41" s="2">
        <f t="shared" si="11"/>
        <v>45460</v>
      </c>
      <c r="H41" s="1">
        <f t="shared" si="13"/>
        <v>346</v>
      </c>
      <c r="I41" s="1">
        <v>816</v>
      </c>
      <c r="J41" s="12">
        <f t="shared" si="7"/>
        <v>2.3583815028901736</v>
      </c>
      <c r="K41" s="20">
        <f t="shared" si="20"/>
        <v>96.027101019440948</v>
      </c>
      <c r="L41" s="1"/>
      <c r="M41" s="20">
        <v>9.5268499999999996</v>
      </c>
      <c r="N41" s="25">
        <v>1.16751</v>
      </c>
      <c r="O41" s="1">
        <f t="shared" si="14"/>
        <v>9.76</v>
      </c>
      <c r="P41" s="20">
        <f t="shared" si="15"/>
        <v>1.1675061274509804</v>
      </c>
      <c r="Q41" s="20">
        <f t="shared" si="21"/>
        <v>104.68653884778058</v>
      </c>
      <c r="R41" s="20">
        <v>3.4608699999999999</v>
      </c>
      <c r="S41" s="20">
        <f t="shared" si="16"/>
        <v>3.4689999999999999</v>
      </c>
      <c r="T41" s="20">
        <f t="shared" si="22"/>
        <v>108.76329140004239</v>
      </c>
      <c r="U41" s="20">
        <v>0.37755899999999998</v>
      </c>
      <c r="V41" s="20">
        <f t="shared" si="17"/>
        <v>0.38219999999999998</v>
      </c>
      <c r="W41" s="1">
        <v>0.44186500000000001</v>
      </c>
      <c r="X41" s="20">
        <f t="shared" si="18"/>
        <v>0.44650000000000001</v>
      </c>
      <c r="Y41" s="22">
        <f t="shared" si="19"/>
        <v>414.16347011504445</v>
      </c>
    </row>
    <row r="42" spans="1:25" x14ac:dyDescent="0.2">
      <c r="A42" s="1">
        <v>3038</v>
      </c>
      <c r="B42" s="2">
        <v>45022</v>
      </c>
      <c r="C42" s="1">
        <v>20231862</v>
      </c>
      <c r="D42" s="1">
        <v>11</v>
      </c>
      <c r="E42" s="1" t="s">
        <v>25</v>
      </c>
      <c r="F42" s="1" t="s">
        <v>24</v>
      </c>
      <c r="G42" s="2">
        <f t="shared" si="11"/>
        <v>45460</v>
      </c>
      <c r="H42" s="1">
        <f t="shared" si="13"/>
        <v>438</v>
      </c>
      <c r="I42" s="1">
        <v>1000</v>
      </c>
      <c r="J42" s="12">
        <f t="shared" si="7"/>
        <v>2.2831050228310503</v>
      </c>
      <c r="K42" s="20">
        <f t="shared" si="20"/>
        <v>92.962040448805183</v>
      </c>
      <c r="L42" s="1"/>
      <c r="M42" s="20">
        <v>10.381</v>
      </c>
      <c r="N42" s="25">
        <v>1.0381</v>
      </c>
      <c r="O42" s="1">
        <f t="shared" si="14"/>
        <v>9.58</v>
      </c>
      <c r="P42" s="20">
        <f t="shared" si="15"/>
        <v>1.0381</v>
      </c>
      <c r="Q42" s="20">
        <f t="shared" si="21"/>
        <v>93.083105452432761</v>
      </c>
      <c r="R42" s="20">
        <v>1.8858999999999999</v>
      </c>
      <c r="S42" s="20">
        <f t="shared" si="16"/>
        <v>1.857</v>
      </c>
      <c r="T42" s="20">
        <f t="shared" si="22"/>
        <v>58.222378820950915</v>
      </c>
      <c r="U42" s="20">
        <v>0.31120799999999998</v>
      </c>
      <c r="V42" s="20">
        <f t="shared" si="17"/>
        <v>0.29530000000000001</v>
      </c>
      <c r="W42" s="1">
        <v>0.40767399999999998</v>
      </c>
      <c r="X42" s="20">
        <f t="shared" si="18"/>
        <v>0.39179999999999998</v>
      </c>
      <c r="Y42" s="22">
        <f t="shared" si="19"/>
        <v>337.35063017462159</v>
      </c>
    </row>
    <row r="43" spans="1:25" x14ac:dyDescent="0.2">
      <c r="A43" s="1">
        <v>2110</v>
      </c>
      <c r="B43" s="2">
        <v>45081</v>
      </c>
      <c r="C43" s="1">
        <v>20231165</v>
      </c>
      <c r="D43" s="1">
        <v>12</v>
      </c>
      <c r="E43" s="1" t="s">
        <v>25</v>
      </c>
      <c r="F43" s="1" t="s">
        <v>24</v>
      </c>
      <c r="G43" s="2">
        <f t="shared" si="11"/>
        <v>45460</v>
      </c>
      <c r="H43" s="1">
        <f t="shared" si="13"/>
        <v>379</v>
      </c>
      <c r="I43" s="1">
        <v>1005</v>
      </c>
      <c r="J43" s="12">
        <f t="shared" si="7"/>
        <v>2.6517150395778364</v>
      </c>
      <c r="K43" s="20">
        <f t="shared" si="20"/>
        <v>107.97087225635767</v>
      </c>
      <c r="L43" s="1"/>
      <c r="M43" s="20">
        <v>11.207700000000001</v>
      </c>
      <c r="N43" s="25">
        <v>1.1151899999999999</v>
      </c>
      <c r="O43" s="1">
        <f t="shared" si="14"/>
        <v>11.04</v>
      </c>
      <c r="P43" s="20">
        <f t="shared" si="15"/>
        <v>1.1151940298507463</v>
      </c>
      <c r="Q43" s="20">
        <f t="shared" si="21"/>
        <v>99.995880435912227</v>
      </c>
      <c r="R43" s="20">
        <v>3.0738699999999999</v>
      </c>
      <c r="S43" s="20">
        <f t="shared" si="16"/>
        <v>3.0680000000000001</v>
      </c>
      <c r="T43" s="20">
        <f t="shared" si="22"/>
        <v>96.190769102141843</v>
      </c>
      <c r="U43" s="20">
        <v>0.24208099999999999</v>
      </c>
      <c r="V43" s="20">
        <f t="shared" si="17"/>
        <v>0.23880000000000001</v>
      </c>
      <c r="W43" s="1">
        <v>0.35410199999999997</v>
      </c>
      <c r="X43" s="20">
        <f t="shared" si="18"/>
        <v>0.3508</v>
      </c>
      <c r="Y43" s="22">
        <f t="shared" si="19"/>
        <v>404.15340223032399</v>
      </c>
    </row>
    <row r="44" spans="1:25" x14ac:dyDescent="0.2">
      <c r="A44" s="1">
        <v>233</v>
      </c>
      <c r="B44" s="2">
        <v>45047</v>
      </c>
      <c r="C44" s="1">
        <v>20230959</v>
      </c>
      <c r="D44" s="1">
        <v>13</v>
      </c>
      <c r="E44" s="1" t="s">
        <v>25</v>
      </c>
      <c r="F44" s="1" t="s">
        <v>24</v>
      </c>
      <c r="G44" s="2">
        <f t="shared" si="11"/>
        <v>45460</v>
      </c>
      <c r="H44" s="1">
        <f t="shared" si="13"/>
        <v>413</v>
      </c>
      <c r="I44" s="1">
        <v>1060</v>
      </c>
      <c r="J44" s="12">
        <f t="shared" si="7"/>
        <v>2.566585956416465</v>
      </c>
      <c r="K44" s="20">
        <f t="shared" si="20"/>
        <v>104.50463956312657</v>
      </c>
      <c r="L44" s="1"/>
      <c r="M44" s="20">
        <v>11.827</v>
      </c>
      <c r="N44" s="25">
        <v>1.11575</v>
      </c>
      <c r="O44" s="1">
        <f t="shared" si="14"/>
        <v>11.28</v>
      </c>
      <c r="P44" s="20">
        <f t="shared" si="15"/>
        <v>1.1157547169811322</v>
      </c>
      <c r="Q44" s="20">
        <f t="shared" si="21"/>
        <v>100.04615545689626</v>
      </c>
      <c r="R44" s="20">
        <v>4.45641</v>
      </c>
      <c r="S44" s="20">
        <f t="shared" si="16"/>
        <v>4.4370000000000003</v>
      </c>
      <c r="T44" s="20">
        <f t="shared" si="22"/>
        <v>139.11292128624621</v>
      </c>
      <c r="U44" s="20">
        <v>0.31317299999999998</v>
      </c>
      <c r="V44" s="20">
        <f t="shared" si="17"/>
        <v>0.3024</v>
      </c>
      <c r="W44" s="1">
        <v>0.43751600000000002</v>
      </c>
      <c r="X44" s="20">
        <f t="shared" si="18"/>
        <v>0.42680000000000001</v>
      </c>
      <c r="Y44" s="22">
        <f t="shared" si="19"/>
        <v>443.70987176316532</v>
      </c>
    </row>
    <row r="45" spans="1:25" x14ac:dyDescent="0.2">
      <c r="A45" s="1">
        <v>393</v>
      </c>
      <c r="B45" s="2">
        <v>45091</v>
      </c>
      <c r="C45" s="1">
        <v>20231976</v>
      </c>
      <c r="D45" s="1">
        <v>14</v>
      </c>
      <c r="E45" s="1" t="s">
        <v>25</v>
      </c>
      <c r="F45" s="1" t="s">
        <v>24</v>
      </c>
      <c r="G45" s="2">
        <f t="shared" si="11"/>
        <v>45460</v>
      </c>
      <c r="H45" s="1">
        <f t="shared" si="13"/>
        <v>369</v>
      </c>
      <c r="I45" s="1">
        <v>896</v>
      </c>
      <c r="J45" s="12">
        <f t="shared" si="7"/>
        <v>2.4281842818428183</v>
      </c>
      <c r="K45" s="20">
        <f t="shared" si="20"/>
        <v>98.869286856511366</v>
      </c>
      <c r="L45" s="1"/>
      <c r="M45" s="20">
        <v>9.83751</v>
      </c>
      <c r="N45" s="25">
        <v>1.0979399999999999</v>
      </c>
      <c r="O45" s="1">
        <f t="shared" si="14"/>
        <v>9.7899999999999991</v>
      </c>
      <c r="P45" s="20">
        <f t="shared" si="15"/>
        <v>1.0979363839285714</v>
      </c>
      <c r="Q45" s="20">
        <f t="shared" si="21"/>
        <v>98.448442544346321</v>
      </c>
      <c r="R45" s="20">
        <v>3.0084300000000002</v>
      </c>
      <c r="S45" s="20">
        <f t="shared" si="16"/>
        <v>3.0070000000000001</v>
      </c>
      <c r="T45" s="20">
        <f t="shared" si="22"/>
        <v>94.278240772536037</v>
      </c>
      <c r="U45" s="20">
        <v>0.23825399999999999</v>
      </c>
      <c r="V45" s="20">
        <f t="shared" si="17"/>
        <v>0.23730000000000001</v>
      </c>
      <c r="W45" s="1">
        <v>0.32159399999999999</v>
      </c>
      <c r="X45" s="20">
        <f t="shared" si="18"/>
        <v>0.3206</v>
      </c>
      <c r="Y45" s="22">
        <f t="shared" si="19"/>
        <v>390.04441271774004</v>
      </c>
    </row>
    <row r="46" spans="1:25" x14ac:dyDescent="0.2">
      <c r="A46" s="1" t="s">
        <v>40</v>
      </c>
      <c r="B46" s="2">
        <v>44997</v>
      </c>
      <c r="C46" s="1">
        <v>20231227</v>
      </c>
      <c r="D46" s="1">
        <v>15</v>
      </c>
      <c r="E46" s="1" t="s">
        <v>25</v>
      </c>
      <c r="F46" s="1" t="s">
        <v>24</v>
      </c>
      <c r="G46" s="2">
        <f t="shared" si="11"/>
        <v>45460</v>
      </c>
      <c r="H46" s="1">
        <f t="shared" si="13"/>
        <v>463</v>
      </c>
      <c r="I46" s="1">
        <v>1110</v>
      </c>
      <c r="J46" s="12">
        <f t="shared" si="7"/>
        <v>2.3974082073434126</v>
      </c>
      <c r="K46" s="20">
        <f t="shared" si="20"/>
        <v>97.616165929589854</v>
      </c>
      <c r="L46" s="1"/>
      <c r="M46" s="20">
        <v>11.9499</v>
      </c>
      <c r="N46" s="25">
        <v>1.07657</v>
      </c>
      <c r="O46" s="1">
        <f t="shared" si="14"/>
        <v>10.9</v>
      </c>
      <c r="P46" s="20">
        <f t="shared" si="15"/>
        <v>1.0765675675675677</v>
      </c>
      <c r="Q46" s="20">
        <f t="shared" si="21"/>
        <v>96.532369153801113</v>
      </c>
      <c r="R46" s="20">
        <v>3.0215900000000002</v>
      </c>
      <c r="S46" s="20">
        <f t="shared" si="16"/>
        <v>2.984</v>
      </c>
      <c r="T46" s="20">
        <f t="shared" si="22"/>
        <v>93.557123533504324</v>
      </c>
      <c r="U46" s="20">
        <v>0.33609699999999998</v>
      </c>
      <c r="V46" s="20">
        <f t="shared" si="17"/>
        <v>0.31540000000000001</v>
      </c>
      <c r="W46" s="1">
        <v>0.48768499999999998</v>
      </c>
      <c r="X46" s="20">
        <f t="shared" si="18"/>
        <v>0.46700000000000003</v>
      </c>
      <c r="Y46" s="22">
        <f t="shared" si="19"/>
        <v>384.23802777069636</v>
      </c>
    </row>
    <row r="47" spans="1:25" x14ac:dyDescent="0.2">
      <c r="A47" s="1" t="s">
        <v>41</v>
      </c>
      <c r="B47" s="2">
        <v>45021</v>
      </c>
      <c r="C47" s="1">
        <v>20232340</v>
      </c>
      <c r="D47" s="1">
        <v>16</v>
      </c>
      <c r="E47" s="1" t="s">
        <v>25</v>
      </c>
      <c r="F47" s="1" t="s">
        <v>24</v>
      </c>
      <c r="G47" s="2">
        <f t="shared" si="11"/>
        <v>45460</v>
      </c>
      <c r="H47" s="1">
        <f t="shared" si="13"/>
        <v>439</v>
      </c>
      <c r="I47" s="1">
        <v>1075</v>
      </c>
      <c r="J47" s="12">
        <f t="shared" si="7"/>
        <v>2.4487471526195899</v>
      </c>
      <c r="K47" s="20">
        <f t="shared" si="20"/>
        <v>99.706552950614849</v>
      </c>
      <c r="L47" s="1"/>
      <c r="M47" s="20">
        <v>10.8436</v>
      </c>
      <c r="N47" s="25">
        <v>1.00871</v>
      </c>
      <c r="O47" s="1">
        <f t="shared" si="14"/>
        <v>10.029999999999999</v>
      </c>
      <c r="P47" s="20">
        <f t="shared" si="15"/>
        <v>1.0087069767441861</v>
      </c>
      <c r="Q47" s="20">
        <f t="shared" si="21"/>
        <v>90.447527104213194</v>
      </c>
      <c r="R47" s="20">
        <v>4.3245800000000001</v>
      </c>
      <c r="S47" s="20">
        <f t="shared" si="16"/>
        <v>4.2949999999999999</v>
      </c>
      <c r="T47" s="20">
        <f t="shared" si="22"/>
        <v>134.66080615831135</v>
      </c>
      <c r="U47" s="20">
        <v>0.145262</v>
      </c>
      <c r="V47" s="20">
        <f t="shared" si="17"/>
        <v>0.12920000000000001</v>
      </c>
      <c r="W47" s="1">
        <v>0.194247</v>
      </c>
      <c r="X47" s="20">
        <f t="shared" si="18"/>
        <v>0.1782</v>
      </c>
      <c r="Y47" s="22">
        <f t="shared" si="19"/>
        <v>415.26241331735258</v>
      </c>
    </row>
    <row r="48" spans="1:25" x14ac:dyDescent="0.2">
      <c r="A48" s="1" t="s">
        <v>42</v>
      </c>
      <c r="B48" s="2">
        <v>45040</v>
      </c>
      <c r="C48" s="1">
        <v>20230763</v>
      </c>
      <c r="D48" s="1">
        <v>17</v>
      </c>
      <c r="E48" s="1" t="s">
        <v>25</v>
      </c>
      <c r="F48" s="1" t="s">
        <v>24</v>
      </c>
      <c r="G48" s="2">
        <f t="shared" si="11"/>
        <v>45460</v>
      </c>
      <c r="H48" s="1">
        <f t="shared" si="13"/>
        <v>420</v>
      </c>
      <c r="I48" s="1">
        <v>824</v>
      </c>
      <c r="J48" s="12">
        <f t="shared" si="7"/>
        <v>1.9619047619047618</v>
      </c>
      <c r="K48" s="20">
        <f t="shared" si="20"/>
        <v>79.883609386807564</v>
      </c>
      <c r="L48" s="1"/>
      <c r="M48" s="20">
        <v>9.2286800000000007</v>
      </c>
      <c r="N48" s="25">
        <v>1.11999</v>
      </c>
      <c r="O48" s="1">
        <f t="shared" si="14"/>
        <v>8.61</v>
      </c>
      <c r="P48" s="20">
        <f t="shared" si="15"/>
        <v>1.1199854368932041</v>
      </c>
      <c r="Q48" s="20">
        <f t="shared" si="21"/>
        <v>100.42551057462586</v>
      </c>
      <c r="R48" s="20">
        <v>3.4685100000000002</v>
      </c>
      <c r="S48" s="20">
        <f t="shared" si="16"/>
        <v>3.4460000000000002</v>
      </c>
      <c r="T48" s="20">
        <f t="shared" si="22"/>
        <v>108.04217416101069</v>
      </c>
      <c r="U48" s="20">
        <v>0.176845</v>
      </c>
      <c r="V48" s="20">
        <f t="shared" si="17"/>
        <v>0.1646</v>
      </c>
      <c r="W48" s="1">
        <v>0.196688</v>
      </c>
      <c r="X48" s="20">
        <f t="shared" si="18"/>
        <v>0.1845</v>
      </c>
      <c r="Y48" s="22">
        <f t="shared" si="19"/>
        <v>388.77680469706996</v>
      </c>
    </row>
    <row r="49" spans="1:25" x14ac:dyDescent="0.2">
      <c r="A49" s="1" t="s">
        <v>43</v>
      </c>
      <c r="B49" s="2">
        <v>45028</v>
      </c>
      <c r="C49" s="1">
        <v>20232338</v>
      </c>
      <c r="D49" s="1">
        <v>18</v>
      </c>
      <c r="E49" s="1" t="s">
        <v>25</v>
      </c>
      <c r="F49" s="1" t="s">
        <v>24</v>
      </c>
      <c r="G49" s="2">
        <f t="shared" si="11"/>
        <v>45460</v>
      </c>
      <c r="H49" s="1">
        <f t="shared" si="13"/>
        <v>432</v>
      </c>
      <c r="I49" s="1">
        <v>968</v>
      </c>
      <c r="J49" s="12">
        <f t="shared" si="7"/>
        <v>2.2407407407407409</v>
      </c>
      <c r="K49" s="20">
        <f t="shared" si="20"/>
        <v>91.237078142699573</v>
      </c>
      <c r="L49" s="1"/>
      <c r="M49" s="20">
        <v>9.8308099999999996</v>
      </c>
      <c r="N49" s="25">
        <v>1.0155799999999999</v>
      </c>
      <c r="O49" s="1">
        <f t="shared" si="14"/>
        <v>9.09</v>
      </c>
      <c r="P49" s="20">
        <f t="shared" si="15"/>
        <v>1.0155795454545453</v>
      </c>
      <c r="Q49" s="20">
        <f t="shared" si="21"/>
        <v>91.06376835071687</v>
      </c>
      <c r="R49" s="20">
        <v>2.63598</v>
      </c>
      <c r="S49" s="20">
        <f t="shared" si="16"/>
        <v>2.609</v>
      </c>
      <c r="T49" s="20">
        <f t="shared" si="22"/>
        <v>81.799777244943954</v>
      </c>
      <c r="U49" s="20">
        <v>0.18035200000000001</v>
      </c>
      <c r="V49" s="20">
        <f t="shared" si="17"/>
        <v>0.16569999999999999</v>
      </c>
      <c r="W49" s="1">
        <v>0.26804</v>
      </c>
      <c r="X49" s="20">
        <f t="shared" si="18"/>
        <v>0.25340000000000001</v>
      </c>
      <c r="Y49" s="22">
        <f t="shared" si="19"/>
        <v>355.1643920890773</v>
      </c>
    </row>
    <row r="50" spans="1:25" x14ac:dyDescent="0.2">
      <c r="A50" s="1" t="s">
        <v>45</v>
      </c>
      <c r="B50" s="2">
        <v>45085</v>
      </c>
      <c r="C50" s="1">
        <v>20232358</v>
      </c>
      <c r="D50" s="1">
        <v>21</v>
      </c>
      <c r="E50" s="1" t="s">
        <v>25</v>
      </c>
      <c r="F50" s="1" t="s">
        <v>24</v>
      </c>
      <c r="G50" s="2">
        <f t="shared" si="11"/>
        <v>45460</v>
      </c>
      <c r="H50" s="1">
        <f t="shared" si="13"/>
        <v>375</v>
      </c>
      <c r="I50" s="1">
        <v>992</v>
      </c>
      <c r="J50" s="12">
        <f t="shared" si="7"/>
        <v>2.6453333333333333</v>
      </c>
      <c r="K50" s="20">
        <f t="shared" si="20"/>
        <v>107.71102593825081</v>
      </c>
      <c r="L50" s="1"/>
      <c r="M50" s="20">
        <v>11.631</v>
      </c>
      <c r="N50" s="25">
        <v>1.17248</v>
      </c>
      <c r="O50" s="1">
        <f t="shared" si="14"/>
        <v>11.51</v>
      </c>
      <c r="P50" s="20">
        <f t="shared" si="15"/>
        <v>1.1724798387096775</v>
      </c>
      <c r="Q50" s="20">
        <f t="shared" si="21"/>
        <v>105.13251562225632</v>
      </c>
      <c r="R50" s="20">
        <v>4.4199700000000002</v>
      </c>
      <c r="S50" s="20">
        <f t="shared" si="16"/>
        <v>4.4160000000000004</v>
      </c>
      <c r="T50" s="20">
        <f t="shared" si="22"/>
        <v>138.45450989408684</v>
      </c>
      <c r="U50" s="20">
        <v>0.27604000000000001</v>
      </c>
      <c r="V50" s="20">
        <f t="shared" si="17"/>
        <v>0.2737</v>
      </c>
      <c r="W50" s="1">
        <v>0.39322400000000002</v>
      </c>
      <c r="X50" s="20">
        <f t="shared" si="18"/>
        <v>0.39090000000000003</v>
      </c>
      <c r="Y50" s="22">
        <f t="shared" si="19"/>
        <v>456.43056707685025</v>
      </c>
    </row>
    <row r="51" spans="1:25" x14ac:dyDescent="0.2">
      <c r="A51" s="1" t="s">
        <v>48</v>
      </c>
      <c r="B51" s="2">
        <v>45003</v>
      </c>
      <c r="C51" s="1">
        <v>20230733</v>
      </c>
      <c r="D51" s="1">
        <v>26</v>
      </c>
      <c r="E51" s="1" t="s">
        <v>25</v>
      </c>
      <c r="F51" s="1" t="s">
        <v>24</v>
      </c>
      <c r="G51" s="2">
        <f t="shared" si="11"/>
        <v>45460</v>
      </c>
      <c r="H51" s="1">
        <f t="shared" si="13"/>
        <v>457</v>
      </c>
      <c r="I51" s="1">
        <v>1070</v>
      </c>
      <c r="J51" s="12">
        <f t="shared" si="7"/>
        <v>2.3413566739606129</v>
      </c>
      <c r="K51" s="20">
        <f t="shared" si="20"/>
        <v>95.333894697455236</v>
      </c>
      <c r="L51" s="1"/>
      <c r="M51" s="20">
        <v>13.0466</v>
      </c>
      <c r="N51" s="25">
        <v>1.2193099999999999</v>
      </c>
      <c r="O51" s="1">
        <f t="shared" si="14"/>
        <v>12.05</v>
      </c>
      <c r="P51" s="20">
        <f t="shared" si="15"/>
        <v>1.2193084112149533</v>
      </c>
      <c r="Q51" s="20">
        <f t="shared" si="21"/>
        <v>109.33148388417277</v>
      </c>
      <c r="R51" s="20">
        <v>3.49594</v>
      </c>
      <c r="S51" s="20">
        <f t="shared" si="16"/>
        <v>3.46</v>
      </c>
      <c r="T51" s="20">
        <f t="shared" si="22"/>
        <v>108.48111508911695</v>
      </c>
      <c r="U51" s="20">
        <v>0.35852000000000001</v>
      </c>
      <c r="V51" s="20">
        <f t="shared" si="17"/>
        <v>0.33900000000000002</v>
      </c>
      <c r="W51" s="1">
        <v>0.51329499999999995</v>
      </c>
      <c r="X51" s="20">
        <f t="shared" si="18"/>
        <v>0.49370000000000003</v>
      </c>
      <c r="Y51" s="22">
        <f t="shared" si="19"/>
        <v>422.47797755491769</v>
      </c>
    </row>
    <row r="52" spans="1:25" x14ac:dyDescent="0.2">
      <c r="A52" s="1">
        <v>2101</v>
      </c>
      <c r="B52" s="2">
        <v>45044</v>
      </c>
      <c r="C52" s="1">
        <v>20231161</v>
      </c>
      <c r="D52" s="1">
        <v>27</v>
      </c>
      <c r="E52" s="1" t="s">
        <v>25</v>
      </c>
      <c r="F52" s="1" t="s">
        <v>24</v>
      </c>
      <c r="G52" s="2">
        <f t="shared" si="11"/>
        <v>45460</v>
      </c>
      <c r="H52" s="1">
        <f t="shared" si="13"/>
        <v>416</v>
      </c>
      <c r="I52" s="1">
        <v>1095</v>
      </c>
      <c r="J52" s="12">
        <f t="shared" si="7"/>
        <v>2.6322115384615383</v>
      </c>
      <c r="K52" s="20">
        <f t="shared" si="20"/>
        <v>107.17674091262369</v>
      </c>
      <c r="L52" s="1"/>
      <c r="M52" s="20">
        <v>11.9001</v>
      </c>
      <c r="N52" s="25">
        <v>1.08677</v>
      </c>
      <c r="O52" s="1">
        <f t="shared" si="14"/>
        <v>11.32</v>
      </c>
      <c r="P52" s="20">
        <f t="shared" si="15"/>
        <v>1.0867671232876712</v>
      </c>
      <c r="Q52" s="20">
        <f t="shared" si="21"/>
        <v>97.446930680303737</v>
      </c>
      <c r="R52" s="20">
        <v>2.6076600000000001</v>
      </c>
      <c r="S52" s="20">
        <f t="shared" si="16"/>
        <v>2.5870000000000002</v>
      </c>
      <c r="T52" s="20">
        <f t="shared" si="22"/>
        <v>81.110012929348429</v>
      </c>
      <c r="U52" s="20">
        <v>0.38905899999999999</v>
      </c>
      <c r="V52" s="20">
        <f t="shared" si="17"/>
        <v>0.37769999999999998</v>
      </c>
      <c r="W52" s="1">
        <v>0.70899599999999996</v>
      </c>
      <c r="X52" s="20">
        <f t="shared" si="18"/>
        <v>0.6976</v>
      </c>
      <c r="Y52" s="22">
        <f t="shared" si="19"/>
        <v>383.18061520257959</v>
      </c>
    </row>
    <row r="53" spans="1:25" x14ac:dyDescent="0.2">
      <c r="A53" s="1">
        <v>331</v>
      </c>
      <c r="B53" s="2">
        <v>45057</v>
      </c>
      <c r="C53" s="1">
        <v>20231981</v>
      </c>
      <c r="D53" s="1">
        <v>28</v>
      </c>
      <c r="E53" s="1" t="s">
        <v>25</v>
      </c>
      <c r="F53" s="1" t="s">
        <v>24</v>
      </c>
      <c r="G53" s="2">
        <f t="shared" si="11"/>
        <v>45460</v>
      </c>
      <c r="H53" s="1">
        <f t="shared" si="13"/>
        <v>403</v>
      </c>
      <c r="I53" s="1">
        <v>950</v>
      </c>
      <c r="J53" s="12">
        <f t="shared" si="7"/>
        <v>2.3573200992555829</v>
      </c>
      <c r="K53" s="20">
        <f t="shared" si="20"/>
        <v>95.983883450987179</v>
      </c>
      <c r="L53" s="1"/>
      <c r="M53" s="20">
        <v>12.419700000000001</v>
      </c>
      <c r="N53" s="25">
        <v>1.3073399999999999</v>
      </c>
      <c r="O53" s="1">
        <f t="shared" si="14"/>
        <v>11.98</v>
      </c>
      <c r="P53" s="20">
        <f t="shared" si="15"/>
        <v>1.3073368421052631</v>
      </c>
      <c r="Q53" s="20">
        <f t="shared" si="21"/>
        <v>117.22471162270942</v>
      </c>
      <c r="R53" s="20">
        <v>3.6206</v>
      </c>
      <c r="S53" s="20">
        <f t="shared" si="16"/>
        <v>3.605</v>
      </c>
      <c r="T53" s="20">
        <f t="shared" si="22"/>
        <v>113.02728898736029</v>
      </c>
      <c r="U53" s="20">
        <v>0.25933600000000001</v>
      </c>
      <c r="V53" s="20">
        <f t="shared" si="17"/>
        <v>0.25069999999999998</v>
      </c>
      <c r="W53" s="1">
        <v>0.53107400000000005</v>
      </c>
      <c r="X53" s="20">
        <f t="shared" si="18"/>
        <v>0.52249999999999996</v>
      </c>
      <c r="Y53" s="22">
        <f t="shared" si="19"/>
        <v>443.46059568376631</v>
      </c>
    </row>
    <row r="54" spans="1:25" x14ac:dyDescent="0.2">
      <c r="A54" s="1">
        <v>152</v>
      </c>
      <c r="B54" s="2">
        <v>45060</v>
      </c>
      <c r="C54" s="1">
        <v>20230475</v>
      </c>
      <c r="D54" s="1">
        <v>31</v>
      </c>
      <c r="E54" s="1" t="s">
        <v>25</v>
      </c>
      <c r="F54" s="1" t="s">
        <v>24</v>
      </c>
      <c r="G54" s="2">
        <f t="shared" si="11"/>
        <v>45460</v>
      </c>
      <c r="H54" s="1">
        <f t="shared" si="13"/>
        <v>400</v>
      </c>
      <c r="I54" s="1">
        <v>868</v>
      </c>
      <c r="J54" s="12">
        <f t="shared" si="7"/>
        <v>2.17</v>
      </c>
      <c r="K54" s="20">
        <f t="shared" si="20"/>
        <v>88.356700964971367</v>
      </c>
      <c r="L54" s="1"/>
      <c r="M54" s="20">
        <v>9.0333400000000008</v>
      </c>
      <c r="N54" s="25">
        <v>1.04071</v>
      </c>
      <c r="O54" s="1">
        <f t="shared" si="14"/>
        <v>8.6300000000000008</v>
      </c>
      <c r="P54" s="20">
        <f t="shared" si="15"/>
        <v>1.0407073732718894</v>
      </c>
      <c r="Q54" s="20">
        <f t="shared" si="21"/>
        <v>93.316900271064057</v>
      </c>
      <c r="R54" s="20">
        <v>1.3138700000000001</v>
      </c>
      <c r="S54" s="20">
        <f t="shared" si="16"/>
        <v>1.2989999999999999</v>
      </c>
      <c r="T54" s="20">
        <f t="shared" si="22"/>
        <v>40.727447543573099</v>
      </c>
      <c r="U54" s="20">
        <v>0.123825</v>
      </c>
      <c r="V54" s="20">
        <f t="shared" si="17"/>
        <v>0.1159</v>
      </c>
      <c r="W54" s="1">
        <v>0.194019</v>
      </c>
      <c r="X54" s="20">
        <f t="shared" si="18"/>
        <v>0.18609999999999999</v>
      </c>
      <c r="Y54" s="22">
        <f t="shared" si="19"/>
        <v>315.71794905067253</v>
      </c>
    </row>
    <row r="55" spans="1:25" x14ac:dyDescent="0.2">
      <c r="A55" s="1" t="s">
        <v>53</v>
      </c>
      <c r="B55" s="2">
        <v>45134</v>
      </c>
      <c r="C55" s="1">
        <v>20232329</v>
      </c>
      <c r="D55" s="1">
        <v>39</v>
      </c>
      <c r="E55" s="1" t="s">
        <v>25</v>
      </c>
      <c r="F55" s="1" t="s">
        <v>24</v>
      </c>
      <c r="G55" s="2">
        <f t="shared" si="11"/>
        <v>45460</v>
      </c>
      <c r="H55" s="1">
        <f t="shared" si="13"/>
        <v>326</v>
      </c>
      <c r="I55" s="1">
        <v>956</v>
      </c>
      <c r="J55" s="12">
        <f t="shared" si="7"/>
        <v>2.9325153374233128</v>
      </c>
      <c r="K55" s="20">
        <f t="shared" si="20"/>
        <v>119.40432292345797</v>
      </c>
      <c r="L55" s="1"/>
      <c r="M55" s="20">
        <v>8.7890499999999996</v>
      </c>
      <c r="N55" s="25">
        <v>0.91935699999999998</v>
      </c>
      <c r="O55" s="1">
        <f t="shared" si="14"/>
        <v>9.2899999999999991</v>
      </c>
      <c r="P55" s="20">
        <f t="shared" si="15"/>
        <v>0.91935669456066937</v>
      </c>
      <c r="Q55" s="20">
        <f t="shared" si="21"/>
        <v>82.435773189664587</v>
      </c>
      <c r="R55" s="20">
        <v>3.8742999999999999</v>
      </c>
      <c r="S55" s="20">
        <f t="shared" si="16"/>
        <v>3.8919999999999999</v>
      </c>
      <c r="T55" s="20">
        <f t="shared" si="22"/>
        <v>122.02557801353848</v>
      </c>
      <c r="U55" s="20">
        <v>0.154367</v>
      </c>
      <c r="V55" s="20">
        <f t="shared" si="17"/>
        <v>0.16420000000000001</v>
      </c>
      <c r="W55" s="1">
        <v>0.25212899999999999</v>
      </c>
      <c r="X55" s="20">
        <f t="shared" si="18"/>
        <v>0.26200000000000001</v>
      </c>
      <c r="Y55" s="22">
        <f t="shared" si="19"/>
        <v>406.30144731632561</v>
      </c>
    </row>
    <row r="56" spans="1:25" x14ac:dyDescent="0.2">
      <c r="A56" s="1" t="s">
        <v>54</v>
      </c>
      <c r="B56" s="2">
        <v>45079</v>
      </c>
      <c r="C56" s="1">
        <v>20231960</v>
      </c>
      <c r="D56" s="1">
        <v>40</v>
      </c>
      <c r="E56" s="1" t="s">
        <v>25</v>
      </c>
      <c r="F56" s="1" t="s">
        <v>24</v>
      </c>
      <c r="G56" s="2">
        <f t="shared" si="11"/>
        <v>45460</v>
      </c>
      <c r="H56" s="1">
        <f t="shared" si="13"/>
        <v>381</v>
      </c>
      <c r="I56" s="1">
        <v>990</v>
      </c>
      <c r="J56" s="12">
        <f t="shared" si="7"/>
        <v>2.5984251968503935</v>
      </c>
      <c r="K56" s="20">
        <f t="shared" si="20"/>
        <v>105.80104981472678</v>
      </c>
      <c r="L56" s="1"/>
      <c r="M56" s="20">
        <v>12.119899999999999</v>
      </c>
      <c r="N56" s="25">
        <v>1.2242299999999999</v>
      </c>
      <c r="O56" s="1">
        <f t="shared" si="14"/>
        <v>11.93</v>
      </c>
      <c r="P56" s="20">
        <f t="shared" si="15"/>
        <v>1.2242323232323231</v>
      </c>
      <c r="Q56" s="20">
        <f t="shared" si="21"/>
        <v>109.77299532001838</v>
      </c>
      <c r="R56" s="20">
        <v>3.02887</v>
      </c>
      <c r="S56" s="20">
        <f t="shared" si="16"/>
        <v>3.0219999999999998</v>
      </c>
      <c r="T56" s="20">
        <f t="shared" si="22"/>
        <v>94.748534624078445</v>
      </c>
      <c r="U56" s="20">
        <v>0.23718400000000001</v>
      </c>
      <c r="V56" s="20">
        <f t="shared" si="17"/>
        <v>0.23350000000000001</v>
      </c>
      <c r="W56" s="1">
        <v>0.39204600000000001</v>
      </c>
      <c r="X56" s="20">
        <f t="shared" si="18"/>
        <v>0.38829999999999998</v>
      </c>
      <c r="Y56" s="22">
        <f t="shared" si="19"/>
        <v>420.09557507884199</v>
      </c>
    </row>
    <row r="57" spans="1:25" x14ac:dyDescent="0.2">
      <c r="A57" s="1">
        <v>328</v>
      </c>
      <c r="B57" s="2">
        <v>44984</v>
      </c>
      <c r="C57" s="1" t="s">
        <v>57</v>
      </c>
      <c r="D57" s="1">
        <v>43</v>
      </c>
      <c r="E57" s="1" t="s">
        <v>25</v>
      </c>
      <c r="F57" s="1" t="s">
        <v>24</v>
      </c>
      <c r="G57" s="2">
        <f t="shared" si="11"/>
        <v>45460</v>
      </c>
      <c r="H57" s="1">
        <f t="shared" si="13"/>
        <v>476</v>
      </c>
      <c r="I57" s="1">
        <v>1145</v>
      </c>
      <c r="J57" s="12">
        <f t="shared" si="7"/>
        <v>2.4054621848739495</v>
      </c>
      <c r="K57" s="20">
        <f t="shared" si="20"/>
        <v>97.944102742605637</v>
      </c>
      <c r="L57" s="1"/>
      <c r="M57" s="20">
        <v>12.611599999999999</v>
      </c>
      <c r="N57" s="25">
        <v>1.10145</v>
      </c>
      <c r="O57" s="1">
        <f t="shared" si="14"/>
        <v>11.44</v>
      </c>
      <c r="P57" s="20">
        <f t="shared" si="15"/>
        <v>1.1014497816593887</v>
      </c>
      <c r="Q57" s="20">
        <f t="shared" si="21"/>
        <v>98.763477677256446</v>
      </c>
      <c r="R57" s="20">
        <v>4.1429900000000002</v>
      </c>
      <c r="S57" s="20">
        <f t="shared" si="16"/>
        <v>4.101</v>
      </c>
      <c r="T57" s="20">
        <f t="shared" si="22"/>
        <v>128.57833901169613</v>
      </c>
      <c r="U57" s="20">
        <v>0.45111299999999999</v>
      </c>
      <c r="V57" s="20">
        <f t="shared" si="17"/>
        <v>0.42799999999999999</v>
      </c>
      <c r="W57" s="1">
        <v>0.501274</v>
      </c>
      <c r="X57" s="20">
        <f t="shared" si="18"/>
        <v>0.47820000000000001</v>
      </c>
      <c r="Y57" s="22">
        <f t="shared" si="19"/>
        <v>424.04939710881467</v>
      </c>
    </row>
    <row r="58" spans="1:25" x14ac:dyDescent="0.2">
      <c r="A58" s="6" t="s">
        <v>58</v>
      </c>
      <c r="B58" s="2">
        <v>45063</v>
      </c>
      <c r="C58" s="1">
        <v>20230577</v>
      </c>
      <c r="D58" s="1">
        <v>44</v>
      </c>
      <c r="E58" s="1" t="s">
        <v>25</v>
      </c>
      <c r="F58" s="1" t="s">
        <v>24</v>
      </c>
      <c r="G58" s="2">
        <f t="shared" si="11"/>
        <v>45460</v>
      </c>
      <c r="H58" s="1">
        <f t="shared" si="13"/>
        <v>397</v>
      </c>
      <c r="I58" s="1">
        <v>1035</v>
      </c>
      <c r="J58" s="12">
        <f t="shared" si="7"/>
        <v>2.6070528967254409</v>
      </c>
      <c r="K58" s="20">
        <f t="shared" si="20"/>
        <v>106.15234709485355</v>
      </c>
      <c r="L58" s="1"/>
      <c r="M58" s="20">
        <v>11.886200000000001</v>
      </c>
      <c r="N58" s="25">
        <v>1.1484300000000001</v>
      </c>
      <c r="O58" s="1">
        <f t="shared" si="14"/>
        <v>11.51</v>
      </c>
      <c r="P58" s="20">
        <f t="shared" si="15"/>
        <v>1.148425120772947</v>
      </c>
      <c r="Q58" s="20">
        <f t="shared" si="21"/>
        <v>102.97560603133711</v>
      </c>
      <c r="R58" s="20">
        <v>2.3913799999999998</v>
      </c>
      <c r="S58" s="20">
        <f t="shared" si="16"/>
        <v>2.3780000000000001</v>
      </c>
      <c r="T58" s="20">
        <f t="shared" si="22"/>
        <v>74.557251931190777</v>
      </c>
      <c r="U58" s="20">
        <v>0.25949</v>
      </c>
      <c r="V58" s="20">
        <f t="shared" si="17"/>
        <v>0.25219999999999998</v>
      </c>
      <c r="W58" s="1">
        <v>0.391874</v>
      </c>
      <c r="X58" s="20">
        <f t="shared" si="18"/>
        <v>0.3846</v>
      </c>
      <c r="Y58" s="22">
        <f t="shared" si="19"/>
        <v>386.66081108871856</v>
      </c>
    </row>
    <row r="59" spans="1:25" x14ac:dyDescent="0.2">
      <c r="A59" s="1">
        <v>310</v>
      </c>
      <c r="B59" s="2">
        <v>44986</v>
      </c>
      <c r="C59" s="1">
        <v>20231017</v>
      </c>
      <c r="D59" s="1">
        <v>45</v>
      </c>
      <c r="E59" s="1" t="s">
        <v>25</v>
      </c>
      <c r="F59" s="1" t="s">
        <v>24</v>
      </c>
      <c r="G59" s="2">
        <f t="shared" si="11"/>
        <v>45460</v>
      </c>
      <c r="H59" s="1">
        <f t="shared" si="13"/>
        <v>474</v>
      </c>
      <c r="I59" s="1">
        <v>1140</v>
      </c>
      <c r="J59" s="12">
        <f t="shared" si="7"/>
        <v>2.4050632911392404</v>
      </c>
      <c r="K59" s="20">
        <f t="shared" si="20"/>
        <v>97.927860837336283</v>
      </c>
      <c r="L59" s="1"/>
      <c r="M59" s="20">
        <v>12.975300000000001</v>
      </c>
      <c r="N59" s="25">
        <v>1.13818</v>
      </c>
      <c r="O59" s="1">
        <f t="shared" si="14"/>
        <v>11.82</v>
      </c>
      <c r="P59" s="20">
        <f t="shared" si="15"/>
        <v>1.1381842105263158</v>
      </c>
      <c r="Q59" s="20">
        <f t="shared" si="21"/>
        <v>102.05733637676042</v>
      </c>
      <c r="R59" s="20">
        <v>3.5838899999999998</v>
      </c>
      <c r="S59" s="20">
        <f t="shared" si="16"/>
        <v>3.5419999999999998</v>
      </c>
      <c r="T59" s="20">
        <f t="shared" si="22"/>
        <v>111.05205481088214</v>
      </c>
      <c r="U59" s="20">
        <v>0.24387300000000001</v>
      </c>
      <c r="V59" s="20">
        <f t="shared" si="17"/>
        <v>0.22109999999999999</v>
      </c>
      <c r="W59" s="1">
        <v>0.56721500000000002</v>
      </c>
      <c r="X59" s="20">
        <f t="shared" si="18"/>
        <v>0.54449999999999998</v>
      </c>
      <c r="Y59" s="22">
        <f t="shared" si="19"/>
        <v>413.09458840173932</v>
      </c>
    </row>
    <row r="60" spans="1:25" x14ac:dyDescent="0.2">
      <c r="A60" s="1" t="s">
        <v>59</v>
      </c>
      <c r="B60" s="2">
        <v>45109</v>
      </c>
      <c r="C60" s="1">
        <v>20231854</v>
      </c>
      <c r="D60" s="1">
        <v>46</v>
      </c>
      <c r="E60" s="1" t="s">
        <v>25</v>
      </c>
      <c r="F60" s="1" t="s">
        <v>24</v>
      </c>
      <c r="G60" s="2">
        <f t="shared" si="11"/>
        <v>45460</v>
      </c>
      <c r="H60" s="1">
        <f t="shared" si="13"/>
        <v>351</v>
      </c>
      <c r="I60" s="1">
        <v>950</v>
      </c>
      <c r="J60" s="12">
        <f t="shared" si="7"/>
        <v>2.7065527065527064</v>
      </c>
      <c r="K60" s="20">
        <f t="shared" si="20"/>
        <v>110.20371803631861</v>
      </c>
      <c r="L60" s="1"/>
      <c r="M60" s="20">
        <v>10.3925</v>
      </c>
      <c r="N60" s="25">
        <v>1.09395</v>
      </c>
      <c r="O60" s="1">
        <f t="shared" si="14"/>
        <v>10.57</v>
      </c>
      <c r="P60" s="20">
        <f t="shared" si="15"/>
        <v>1.0939473684210528</v>
      </c>
      <c r="Q60" s="20">
        <f t="shared" si="21"/>
        <v>98.09076028720564</v>
      </c>
      <c r="R60" s="20">
        <v>2.40768</v>
      </c>
      <c r="S60" s="20">
        <f t="shared" si="16"/>
        <v>2.4140000000000001</v>
      </c>
      <c r="T60" s="20">
        <f t="shared" si="22"/>
        <v>75.685957174892579</v>
      </c>
      <c r="U60" s="20">
        <v>0.20278299999999999</v>
      </c>
      <c r="V60" s="20">
        <f t="shared" si="17"/>
        <v>0.20619999999999999</v>
      </c>
      <c r="W60" s="1">
        <v>0.23491999999999999</v>
      </c>
      <c r="X60" s="20">
        <f t="shared" si="18"/>
        <v>0.23830000000000001</v>
      </c>
      <c r="Y60" s="22">
        <f t="shared" si="19"/>
        <v>382.07119578562242</v>
      </c>
    </row>
    <row r="61" spans="1:25" x14ac:dyDescent="0.2">
      <c r="A61" s="1">
        <v>4312</v>
      </c>
      <c r="B61" s="2">
        <v>45083</v>
      </c>
      <c r="C61" s="1">
        <v>20231284</v>
      </c>
      <c r="D61" s="1">
        <v>48</v>
      </c>
      <c r="E61" s="1" t="s">
        <v>25</v>
      </c>
      <c r="F61" s="1" t="s">
        <v>24</v>
      </c>
      <c r="G61" s="2">
        <f t="shared" si="11"/>
        <v>45460</v>
      </c>
      <c r="H61" s="1">
        <f t="shared" si="13"/>
        <v>377</v>
      </c>
      <c r="I61" s="1">
        <v>724</v>
      </c>
      <c r="J61" s="12">
        <f t="shared" si="7"/>
        <v>1.9204244031830238</v>
      </c>
      <c r="K61" s="20">
        <f t="shared" si="20"/>
        <v>78.194638118836892</v>
      </c>
      <c r="L61" s="1"/>
      <c r="M61" s="20">
        <v>8.84605</v>
      </c>
      <c r="N61" s="25">
        <v>1.22183</v>
      </c>
      <c r="O61" s="1">
        <f t="shared" si="14"/>
        <v>8.6999999999999993</v>
      </c>
      <c r="P61" s="20">
        <f t="shared" si="15"/>
        <v>1.2218301104972376</v>
      </c>
      <c r="Q61" s="20">
        <f t="shared" si="21"/>
        <v>109.55759659028219</v>
      </c>
      <c r="R61" s="20">
        <v>2.9291100000000001</v>
      </c>
      <c r="S61" s="20">
        <f t="shared" si="16"/>
        <v>2.9239999999999999</v>
      </c>
      <c r="T61" s="20">
        <f t="shared" si="22"/>
        <v>91.675948127334678</v>
      </c>
      <c r="U61" s="20">
        <v>0.19037100000000001</v>
      </c>
      <c r="V61" s="20">
        <f t="shared" si="17"/>
        <v>0.18759999999999999</v>
      </c>
      <c r="W61" s="1">
        <v>0.26680599999999999</v>
      </c>
      <c r="X61" s="20">
        <f t="shared" si="18"/>
        <v>0.26400000000000001</v>
      </c>
      <c r="Y61" s="22">
        <f t="shared" si="19"/>
        <v>388.98577942673592</v>
      </c>
    </row>
    <row r="62" spans="1:25" x14ac:dyDescent="0.2">
      <c r="A62" s="1" t="s">
        <v>62</v>
      </c>
      <c r="B62" s="2">
        <v>45047</v>
      </c>
      <c r="C62" s="1">
        <v>20231561</v>
      </c>
      <c r="D62" s="1">
        <v>49</v>
      </c>
      <c r="E62" s="1" t="s">
        <v>25</v>
      </c>
      <c r="F62" s="1" t="s">
        <v>24</v>
      </c>
      <c r="G62" s="2">
        <f t="shared" si="11"/>
        <v>45460</v>
      </c>
      <c r="H62" s="1">
        <f t="shared" si="13"/>
        <v>413</v>
      </c>
      <c r="I62" s="1">
        <v>1160</v>
      </c>
      <c r="J62" s="12">
        <f t="shared" si="7"/>
        <v>2.8087167070217918</v>
      </c>
      <c r="K62" s="20">
        <f t="shared" si="20"/>
        <v>114.36356782379889</v>
      </c>
      <c r="L62" s="1"/>
      <c r="M62" s="20">
        <v>12.3378</v>
      </c>
      <c r="N62" s="25">
        <v>1.0636000000000001</v>
      </c>
      <c r="O62" s="1">
        <f t="shared" si="14"/>
        <v>11.79</v>
      </c>
      <c r="P62" s="20">
        <f t="shared" si="15"/>
        <v>1.0636034482758621</v>
      </c>
      <c r="Q62" s="20">
        <f t="shared" si="21"/>
        <v>95.369918057444551</v>
      </c>
      <c r="R62" s="20">
        <v>3.3746999999999998</v>
      </c>
      <c r="S62" s="20">
        <f t="shared" si="16"/>
        <v>3.355</v>
      </c>
      <c r="T62" s="20">
        <f t="shared" si="22"/>
        <v>105.18905812832004</v>
      </c>
      <c r="U62" s="20">
        <v>0.27700999999999998</v>
      </c>
      <c r="V62" s="20">
        <f t="shared" si="17"/>
        <v>0.26629999999999998</v>
      </c>
      <c r="W62" s="1">
        <v>0.336146</v>
      </c>
      <c r="X62" s="20">
        <f t="shared" si="18"/>
        <v>0.32540000000000002</v>
      </c>
      <c r="Y62" s="22">
        <f t="shared" si="19"/>
        <v>410.29246206700799</v>
      </c>
    </row>
    <row r="63" spans="1:25" x14ac:dyDescent="0.2">
      <c r="A63" s="1">
        <v>384</v>
      </c>
      <c r="B63" s="2">
        <v>45162</v>
      </c>
      <c r="C63" s="1">
        <v>20235350</v>
      </c>
      <c r="D63" s="1">
        <v>50</v>
      </c>
      <c r="E63" s="1" t="s">
        <v>25</v>
      </c>
      <c r="F63" s="1" t="s">
        <v>24</v>
      </c>
      <c r="G63" s="2">
        <f t="shared" si="11"/>
        <v>45460</v>
      </c>
      <c r="H63" s="1">
        <f t="shared" si="13"/>
        <v>298</v>
      </c>
      <c r="I63" s="1">
        <v>750</v>
      </c>
      <c r="J63" s="12">
        <f t="shared" si="7"/>
        <v>2.5167785234899327</v>
      </c>
      <c r="K63" s="20">
        <f t="shared" si="20"/>
        <v>102.47661170279363</v>
      </c>
      <c r="L63" s="1"/>
      <c r="M63" s="20">
        <v>8.5413200000000007</v>
      </c>
      <c r="N63" s="25">
        <v>1.1388400000000001</v>
      </c>
      <c r="O63" s="1">
        <f t="shared" si="14"/>
        <v>9.44</v>
      </c>
      <c r="P63" s="20">
        <f t="shared" si="15"/>
        <v>1.1388426666666669</v>
      </c>
      <c r="Q63" s="20">
        <f t="shared" si="21"/>
        <v>102.11637803204228</v>
      </c>
      <c r="R63" s="20">
        <v>2.6018699999999999</v>
      </c>
      <c r="S63" s="20">
        <f t="shared" si="16"/>
        <v>2.6339999999999999</v>
      </c>
      <c r="T63" s="20">
        <f t="shared" si="22"/>
        <v>82.583600330847986</v>
      </c>
      <c r="U63" s="20">
        <v>0.27059499999999997</v>
      </c>
      <c r="V63" s="20">
        <f t="shared" si="17"/>
        <v>0.28820000000000001</v>
      </c>
      <c r="W63" s="1">
        <v>0.247722</v>
      </c>
      <c r="X63" s="20">
        <f t="shared" si="18"/>
        <v>0.26540000000000002</v>
      </c>
      <c r="Y63" s="22">
        <f t="shared" si="19"/>
        <v>389.2929680977262</v>
      </c>
    </row>
    <row r="64" spans="1:25" x14ac:dyDescent="0.2">
      <c r="A64" s="1" t="s">
        <v>63</v>
      </c>
      <c r="B64" s="2">
        <v>45023</v>
      </c>
      <c r="C64" s="1">
        <v>20235438</v>
      </c>
      <c r="D64" s="1">
        <v>51</v>
      </c>
      <c r="E64" s="1" t="s">
        <v>25</v>
      </c>
      <c r="F64" s="1" t="s">
        <v>24</v>
      </c>
      <c r="G64" s="2">
        <f t="shared" si="11"/>
        <v>45460</v>
      </c>
      <c r="H64" s="1">
        <f t="shared" si="13"/>
        <v>437</v>
      </c>
      <c r="I64" s="1">
        <v>964</v>
      </c>
      <c r="J64" s="12">
        <f t="shared" si="7"/>
        <v>2.2059496567505721</v>
      </c>
      <c r="K64" s="20">
        <f t="shared" si="20"/>
        <v>89.820476573867069</v>
      </c>
      <c r="L64" s="1"/>
      <c r="M64" s="20">
        <v>10.997400000000001</v>
      </c>
      <c r="N64" s="25">
        <v>1.1408100000000001</v>
      </c>
      <c r="O64" s="1">
        <f t="shared" si="14"/>
        <v>10.199999999999999</v>
      </c>
      <c r="P64" s="20">
        <f t="shared" si="15"/>
        <v>1.1408091286307054</v>
      </c>
      <c r="Q64" s="20">
        <f t="shared" si="21"/>
        <v>102.29270438438482</v>
      </c>
      <c r="R64" s="20">
        <v>3.3434200000000001</v>
      </c>
      <c r="S64" s="20">
        <f t="shared" si="16"/>
        <v>3.3149999999999999</v>
      </c>
      <c r="T64" s="20">
        <f t="shared" si="22"/>
        <v>103.93494119087362</v>
      </c>
      <c r="U64" s="20">
        <v>0.235318</v>
      </c>
      <c r="V64" s="20">
        <f t="shared" si="17"/>
        <v>0.21970000000000001</v>
      </c>
      <c r="W64" s="1">
        <v>0.40954800000000002</v>
      </c>
      <c r="X64" s="20">
        <f t="shared" si="18"/>
        <v>0.39389999999999997</v>
      </c>
      <c r="Y64" s="22">
        <f t="shared" si="19"/>
        <v>398.34082653351027</v>
      </c>
    </row>
    <row r="65" spans="1:25" x14ac:dyDescent="0.2">
      <c r="A65" s="1" t="s">
        <v>64</v>
      </c>
      <c r="B65" s="2">
        <v>45111</v>
      </c>
      <c r="C65" s="1">
        <v>20233355</v>
      </c>
      <c r="D65" s="1">
        <v>52</v>
      </c>
      <c r="E65" s="1" t="s">
        <v>25</v>
      </c>
      <c r="F65" s="1" t="s">
        <v>24</v>
      </c>
      <c r="G65" s="2">
        <f t="shared" si="11"/>
        <v>45460</v>
      </c>
      <c r="H65" s="1">
        <f t="shared" si="13"/>
        <v>349</v>
      </c>
      <c r="I65" s="1">
        <v>856</v>
      </c>
      <c r="J65" s="12">
        <f t="shared" si="7"/>
        <v>2.4527220630372493</v>
      </c>
      <c r="K65" s="20">
        <f t="shared" si="20"/>
        <v>99.868400863580604</v>
      </c>
      <c r="L65" s="1"/>
      <c r="M65" s="20">
        <v>9.7840299999999996</v>
      </c>
      <c r="N65" s="25">
        <v>1.14299</v>
      </c>
      <c r="O65" s="1">
        <f t="shared" si="14"/>
        <v>9.98</v>
      </c>
      <c r="P65" s="20">
        <f t="shared" si="15"/>
        <v>1.1429941588785046</v>
      </c>
      <c r="Q65" s="20">
        <f t="shared" si="21"/>
        <v>102.48862905539211</v>
      </c>
      <c r="R65" s="20">
        <v>1.43577</v>
      </c>
      <c r="S65" s="20">
        <f t="shared" si="16"/>
        <v>1.4430000000000001</v>
      </c>
      <c r="T65" s="20">
        <f t="shared" si="22"/>
        <v>45.242268518380278</v>
      </c>
      <c r="U65" s="20">
        <v>0.18825600000000001</v>
      </c>
      <c r="V65" s="20">
        <f t="shared" si="17"/>
        <v>0.19220000000000001</v>
      </c>
      <c r="W65" s="1">
        <v>0.195995</v>
      </c>
      <c r="X65" s="20">
        <f t="shared" si="18"/>
        <v>0.19989999999999999</v>
      </c>
      <c r="Y65" s="22">
        <f t="shared" si="19"/>
        <v>350.08792749274511</v>
      </c>
    </row>
    <row r="66" spans="1:25" x14ac:dyDescent="0.2">
      <c r="A66" s="1" t="s">
        <v>65</v>
      </c>
      <c r="B66" s="2">
        <v>45033</v>
      </c>
      <c r="C66" s="1">
        <v>20231527</v>
      </c>
      <c r="D66" s="1">
        <v>54</v>
      </c>
      <c r="E66" s="1" t="s">
        <v>25</v>
      </c>
      <c r="F66" s="1" t="s">
        <v>24</v>
      </c>
      <c r="G66" s="2">
        <f t="shared" si="11"/>
        <v>45460</v>
      </c>
      <c r="H66" s="1">
        <f t="shared" si="13"/>
        <v>427</v>
      </c>
      <c r="I66" s="1">
        <v>1095</v>
      </c>
      <c r="J66" s="12">
        <f t="shared" si="7"/>
        <v>2.5644028103044496</v>
      </c>
      <c r="K66" s="20">
        <f t="shared" si="20"/>
        <v>104.41574758700574</v>
      </c>
      <c r="L66" s="1"/>
      <c r="M66" s="20">
        <v>11.770300000000001</v>
      </c>
      <c r="N66" s="25">
        <v>1.07491</v>
      </c>
      <c r="O66" s="1">
        <f t="shared" si="14"/>
        <v>11.08</v>
      </c>
      <c r="P66" s="20">
        <f t="shared" si="15"/>
        <v>1.0749132420091325</v>
      </c>
      <c r="Q66" s="20">
        <f t="shared" si="21"/>
        <v>96.384031074224509</v>
      </c>
      <c r="R66" s="20">
        <v>3.8225099999999999</v>
      </c>
      <c r="S66" s="20">
        <f t="shared" si="16"/>
        <v>3.7970000000000002</v>
      </c>
      <c r="T66" s="20">
        <f t="shared" si="22"/>
        <v>119.0470502871032</v>
      </c>
      <c r="U66" s="20">
        <v>0.32797500000000002</v>
      </c>
      <c r="V66" s="20">
        <f t="shared" si="17"/>
        <v>0.31430000000000002</v>
      </c>
      <c r="W66" s="1">
        <v>0.51045200000000002</v>
      </c>
      <c r="X66" s="20">
        <f t="shared" si="18"/>
        <v>0.49680000000000002</v>
      </c>
      <c r="Y66" s="22">
        <f t="shared" si="19"/>
        <v>416.23086002255798</v>
      </c>
    </row>
    <row r="67" spans="1:25" x14ac:dyDescent="0.2">
      <c r="A67" s="1" t="s">
        <v>66</v>
      </c>
      <c r="B67" s="2">
        <v>45033</v>
      </c>
      <c r="C67" s="1">
        <v>20231206</v>
      </c>
      <c r="D67" s="1">
        <v>55</v>
      </c>
      <c r="E67" s="1" t="s">
        <v>25</v>
      </c>
      <c r="F67" s="1" t="s">
        <v>24</v>
      </c>
      <c r="G67" s="2">
        <f t="shared" si="11"/>
        <v>45460</v>
      </c>
      <c r="H67" s="1">
        <f t="shared" si="13"/>
        <v>427</v>
      </c>
      <c r="I67" s="1">
        <v>1090</v>
      </c>
      <c r="J67" s="12">
        <f t="shared" si="7"/>
        <v>2.5526932084309135</v>
      </c>
      <c r="K67" s="20">
        <f t="shared" si="20"/>
        <v>103.93896335144865</v>
      </c>
      <c r="L67" s="1"/>
      <c r="M67" s="20">
        <v>12.2986</v>
      </c>
      <c r="N67" s="25">
        <v>1.1283099999999999</v>
      </c>
      <c r="O67" s="1">
        <f t="shared" si="14"/>
        <v>11.61</v>
      </c>
      <c r="P67" s="20">
        <f t="shared" si="15"/>
        <v>1.1283119266055046</v>
      </c>
      <c r="Q67" s="20">
        <f t="shared" si="21"/>
        <v>101.17212026534801</v>
      </c>
      <c r="R67" s="20">
        <v>4.6117100000000004</v>
      </c>
      <c r="S67" s="20">
        <f t="shared" si="16"/>
        <v>4.5869999999999997</v>
      </c>
      <c r="T67" s="20">
        <f t="shared" si="22"/>
        <v>143.81585980167034</v>
      </c>
      <c r="U67" s="20">
        <v>0.37126199999999998</v>
      </c>
      <c r="V67" s="20">
        <f t="shared" si="17"/>
        <v>0.35759999999999997</v>
      </c>
      <c r="W67" s="1">
        <v>0.615483</v>
      </c>
      <c r="X67" s="20">
        <f t="shared" si="18"/>
        <v>0.6018</v>
      </c>
      <c r="Y67" s="22">
        <f t="shared" si="19"/>
        <v>450.09906368381502</v>
      </c>
    </row>
    <row r="68" spans="1:25" x14ac:dyDescent="0.2">
      <c r="A68" s="1" t="s">
        <v>67</v>
      </c>
      <c r="B68" s="2">
        <v>45049</v>
      </c>
      <c r="C68" s="1">
        <v>20231602</v>
      </c>
      <c r="D68" s="1">
        <v>56</v>
      </c>
      <c r="E68" s="1" t="s">
        <v>25</v>
      </c>
      <c r="F68" s="1" t="s">
        <v>24</v>
      </c>
      <c r="G68" s="2">
        <f t="shared" si="11"/>
        <v>45460</v>
      </c>
      <c r="H68" s="1">
        <f t="shared" si="13"/>
        <v>411</v>
      </c>
      <c r="I68" s="1">
        <v>968</v>
      </c>
      <c r="J68" s="12">
        <f t="shared" si="7"/>
        <v>2.3552311435523112</v>
      </c>
      <c r="K68" s="20">
        <f t="shared" si="20"/>
        <v>95.89882666093969</v>
      </c>
      <c r="L68" s="1"/>
      <c r="M68" s="20">
        <v>10.3994</v>
      </c>
      <c r="N68" s="25">
        <v>1.0743199999999999</v>
      </c>
      <c r="O68" s="1">
        <f t="shared" si="14"/>
        <v>9.8699999999999992</v>
      </c>
      <c r="P68" s="20">
        <f t="shared" si="15"/>
        <v>1.0743181818181817</v>
      </c>
      <c r="Q68" s="20">
        <f t="shared" si="21"/>
        <v>96.33067393088109</v>
      </c>
      <c r="R68" s="20">
        <v>3.8087499999999999</v>
      </c>
      <c r="S68" s="20">
        <f t="shared" si="16"/>
        <v>3.79</v>
      </c>
      <c r="T68" s="20">
        <f t="shared" si="22"/>
        <v>118.82757982305007</v>
      </c>
      <c r="U68" s="20">
        <v>0.30685099999999998</v>
      </c>
      <c r="V68" s="20">
        <f t="shared" si="17"/>
        <v>0.29649999999999999</v>
      </c>
      <c r="W68" s="1">
        <v>0.52989200000000003</v>
      </c>
      <c r="X68" s="20">
        <f t="shared" si="18"/>
        <v>0.51959999999999995</v>
      </c>
      <c r="Y68" s="22">
        <f t="shared" si="19"/>
        <v>407.38775434575194</v>
      </c>
    </row>
    <row r="69" spans="1:25" x14ac:dyDescent="0.2">
      <c r="A69" s="1">
        <v>341</v>
      </c>
      <c r="B69" s="2">
        <v>45028</v>
      </c>
      <c r="C69" s="1">
        <v>20230864</v>
      </c>
      <c r="D69" s="1">
        <v>58</v>
      </c>
      <c r="E69" s="1" t="s">
        <v>25</v>
      </c>
      <c r="F69" s="1" t="s">
        <v>24</v>
      </c>
      <c r="G69" s="2">
        <f t="shared" si="11"/>
        <v>45460</v>
      </c>
      <c r="H69" s="1">
        <f t="shared" si="13"/>
        <v>432</v>
      </c>
      <c r="I69" s="1">
        <v>946</v>
      </c>
      <c r="J69" s="12">
        <f t="shared" si="7"/>
        <v>2.1898148148148149</v>
      </c>
      <c r="K69" s="20">
        <f t="shared" si="20"/>
        <v>89.163508184910953</v>
      </c>
      <c r="L69" s="1"/>
      <c r="M69" s="20">
        <v>10.0106</v>
      </c>
      <c r="N69" s="25">
        <v>1.0582</v>
      </c>
      <c r="O69" s="1">
        <f t="shared" si="14"/>
        <v>9.27</v>
      </c>
      <c r="P69" s="20">
        <f t="shared" si="15"/>
        <v>1.0582029598308669</v>
      </c>
      <c r="Q69" s="20">
        <f t="shared" si="21"/>
        <v>94.885673538207357</v>
      </c>
      <c r="R69" s="20">
        <v>3.3267000000000002</v>
      </c>
      <c r="S69" s="20">
        <f t="shared" si="16"/>
        <v>3.3</v>
      </c>
      <c r="T69" s="20">
        <f t="shared" si="22"/>
        <v>103.46464733933118</v>
      </c>
      <c r="U69" s="20">
        <v>0.12461999999999999</v>
      </c>
      <c r="V69" s="20">
        <f t="shared" si="17"/>
        <v>0.11</v>
      </c>
      <c r="W69" s="1">
        <v>0.24837799999999999</v>
      </c>
      <c r="X69" s="20">
        <f t="shared" si="18"/>
        <v>0.23369999999999999</v>
      </c>
      <c r="Y69" s="22">
        <f t="shared" si="19"/>
        <v>382.39950260065683</v>
      </c>
    </row>
    <row r="70" spans="1:25" x14ac:dyDescent="0.2">
      <c r="A70" s="1" t="s">
        <v>68</v>
      </c>
      <c r="B70" s="2">
        <v>45008</v>
      </c>
      <c r="C70" s="1">
        <v>20231606</v>
      </c>
      <c r="D70" s="1">
        <v>62</v>
      </c>
      <c r="E70" s="1" t="s">
        <v>25</v>
      </c>
      <c r="F70" s="1" t="s">
        <v>24</v>
      </c>
      <c r="G70" s="2">
        <f t="shared" si="11"/>
        <v>45460</v>
      </c>
      <c r="H70" s="1">
        <f t="shared" si="13"/>
        <v>452</v>
      </c>
      <c r="I70" s="1">
        <v>1185</v>
      </c>
      <c r="J70" s="12">
        <f t="shared" si="7"/>
        <v>2.6216814159292037</v>
      </c>
      <c r="K70" s="20">
        <f t="shared" si="20"/>
        <v>106.74798197819327</v>
      </c>
      <c r="L70" s="1"/>
      <c r="M70" s="20">
        <v>12.972099999999999</v>
      </c>
      <c r="N70" s="25">
        <v>1.0946899999999999</v>
      </c>
      <c r="O70" s="1">
        <f t="shared" ref="O70:O101" si="23">ROUND(M70+4.42*(LN(365)-LN(H70)),2)</f>
        <v>12.03</v>
      </c>
      <c r="P70" s="20">
        <f t="shared" ref="P70:P101" si="24">M70/I70*100</f>
        <v>1.0946919831223627</v>
      </c>
      <c r="Q70" s="20">
        <f t="shared" si="21"/>
        <v>98.157527504972194</v>
      </c>
      <c r="R70" s="20">
        <v>1.3897999999999999</v>
      </c>
      <c r="S70" s="20">
        <f t="shared" ref="S70:S101" si="25">ROUND(R70+0.16*(LN(365)-LN(H70)),3)</f>
        <v>1.3560000000000001</v>
      </c>
      <c r="T70" s="20">
        <f t="shared" si="22"/>
        <v>42.514564179434281</v>
      </c>
      <c r="U70" s="20">
        <v>0.30063600000000001</v>
      </c>
      <c r="V70" s="20">
        <f t="shared" ref="V70:V101" si="26">ROUND(U70+0.087*(LN(365)-LN(H70)),4)</f>
        <v>0.28199999999999997</v>
      </c>
      <c r="W70" s="1">
        <v>0.497749</v>
      </c>
      <c r="X70" s="20">
        <f t="shared" ref="X70:X101" si="27">ROUND(W70+0.087*(LN(365)-LN(H70)),4)</f>
        <v>0.47910000000000003</v>
      </c>
      <c r="Y70" s="22">
        <f t="shared" ref="Y70:Y101" si="28">SUM((2*Q70),K70,T70)</f>
        <v>345.57760116757191</v>
      </c>
    </row>
    <row r="71" spans="1:25" x14ac:dyDescent="0.2">
      <c r="A71" s="1">
        <v>72</v>
      </c>
      <c r="B71" s="2">
        <v>45109</v>
      </c>
      <c r="C71" s="1">
        <v>20234601</v>
      </c>
      <c r="D71" s="1">
        <v>63</v>
      </c>
      <c r="E71" s="1" t="s">
        <v>25</v>
      </c>
      <c r="F71" s="1" t="s">
        <v>24</v>
      </c>
      <c r="G71" s="2">
        <f t="shared" si="11"/>
        <v>45460</v>
      </c>
      <c r="H71" s="1">
        <f t="shared" si="13"/>
        <v>351</v>
      </c>
      <c r="I71" s="1">
        <v>1010</v>
      </c>
      <c r="J71" s="12">
        <f t="shared" si="7"/>
        <v>2.8774928774928776</v>
      </c>
      <c r="K71" s="20">
        <f t="shared" si="20"/>
        <v>117.16395285966507</v>
      </c>
      <c r="L71" s="1"/>
      <c r="M71" s="20">
        <v>10.488</v>
      </c>
      <c r="N71" s="25">
        <v>1.0384199999999999</v>
      </c>
      <c r="O71" s="1">
        <f t="shared" si="23"/>
        <v>10.66</v>
      </c>
      <c r="P71" s="20">
        <f t="shared" si="24"/>
        <v>1.0384158415841584</v>
      </c>
      <c r="Q71" s="20">
        <f t="shared" si="21"/>
        <v>93.111425956704494</v>
      </c>
      <c r="R71" s="20">
        <v>3.0448400000000002</v>
      </c>
      <c r="S71" s="20">
        <f t="shared" si="25"/>
        <v>3.0510000000000002</v>
      </c>
      <c r="T71" s="20">
        <f t="shared" si="22"/>
        <v>95.657769403727116</v>
      </c>
      <c r="U71" s="20">
        <v>0.15920400000000001</v>
      </c>
      <c r="V71" s="20">
        <f t="shared" si="26"/>
        <v>0.16259999999999999</v>
      </c>
      <c r="W71" s="1">
        <v>0.31921899999999997</v>
      </c>
      <c r="X71" s="20">
        <f t="shared" si="27"/>
        <v>0.3226</v>
      </c>
      <c r="Y71" s="22">
        <f t="shared" si="28"/>
        <v>399.04457417680118</v>
      </c>
    </row>
    <row r="72" spans="1:25" x14ac:dyDescent="0.2">
      <c r="A72" s="1" t="s">
        <v>69</v>
      </c>
      <c r="B72" s="2">
        <v>45131</v>
      </c>
      <c r="C72" s="1">
        <v>20234883</v>
      </c>
      <c r="D72" s="1">
        <v>64</v>
      </c>
      <c r="E72" s="1" t="s">
        <v>25</v>
      </c>
      <c r="F72" s="1" t="s">
        <v>24</v>
      </c>
      <c r="G72" s="2">
        <f t="shared" si="11"/>
        <v>45460</v>
      </c>
      <c r="H72" s="1">
        <f t="shared" si="13"/>
        <v>329</v>
      </c>
      <c r="I72" s="1">
        <v>844</v>
      </c>
      <c r="J72" s="12">
        <f t="shared" ref="J72:J130" si="29">I72/H72</f>
        <v>2.5653495440729484</v>
      </c>
      <c r="K72" s="20">
        <f t="shared" si="20"/>
        <v>104.45429609966781</v>
      </c>
      <c r="L72" s="1"/>
      <c r="M72" s="20">
        <v>9.6381599999999992</v>
      </c>
      <c r="N72" s="25">
        <v>1.1419600000000001</v>
      </c>
      <c r="O72" s="1">
        <f t="shared" si="23"/>
        <v>10.1</v>
      </c>
      <c r="P72" s="20">
        <f t="shared" si="24"/>
        <v>1.1419620853080568</v>
      </c>
      <c r="Q72" s="20">
        <f t="shared" si="21"/>
        <v>102.3960863205952</v>
      </c>
      <c r="R72" s="20">
        <v>2.1519300000000001</v>
      </c>
      <c r="S72" s="20">
        <f t="shared" si="25"/>
        <v>2.169</v>
      </c>
      <c r="T72" s="20">
        <f t="shared" si="22"/>
        <v>68.004490933033139</v>
      </c>
      <c r="U72" s="20">
        <v>0.179594</v>
      </c>
      <c r="V72" s="20">
        <f t="shared" si="26"/>
        <v>0.18859999999999999</v>
      </c>
      <c r="W72" s="1">
        <v>0.19431100000000001</v>
      </c>
      <c r="X72" s="20">
        <f t="shared" si="27"/>
        <v>0.20330000000000001</v>
      </c>
      <c r="Y72" s="22">
        <f t="shared" si="28"/>
        <v>377.25095967389137</v>
      </c>
    </row>
    <row r="73" spans="1:25" x14ac:dyDescent="0.2">
      <c r="A73" s="1">
        <v>615</v>
      </c>
      <c r="B73" s="2">
        <v>45092</v>
      </c>
      <c r="C73" s="1">
        <v>20234564</v>
      </c>
      <c r="D73" s="1">
        <v>65</v>
      </c>
      <c r="E73" s="1" t="s">
        <v>25</v>
      </c>
      <c r="F73" s="1" t="s">
        <v>24</v>
      </c>
      <c r="G73" s="2">
        <f t="shared" ref="G73:G131" si="30">G72</f>
        <v>45460</v>
      </c>
      <c r="H73" s="1">
        <f t="shared" si="13"/>
        <v>368</v>
      </c>
      <c r="I73" s="1">
        <v>1035</v>
      </c>
      <c r="J73" s="12">
        <f t="shared" si="29"/>
        <v>2.8125</v>
      </c>
      <c r="K73" s="20">
        <f t="shared" si="20"/>
        <v>114.51761357787188</v>
      </c>
      <c r="L73" s="1"/>
      <c r="M73" s="20">
        <v>11.326499999999999</v>
      </c>
      <c r="N73" s="25">
        <v>1.0943499999999999</v>
      </c>
      <c r="O73" s="1">
        <f t="shared" si="23"/>
        <v>11.29</v>
      </c>
      <c r="P73" s="20">
        <f t="shared" si="24"/>
        <v>1.0943478260869566</v>
      </c>
      <c r="Q73" s="20">
        <f t="shared" si="21"/>
        <v>98.126668044786371</v>
      </c>
      <c r="R73" s="20">
        <v>2.3731200000000001</v>
      </c>
      <c r="S73" s="20">
        <f t="shared" si="25"/>
        <v>2.3719999999999999</v>
      </c>
      <c r="T73" s="20">
        <f t="shared" si="22"/>
        <v>74.369134390573805</v>
      </c>
      <c r="U73" s="20">
        <v>0.25615700000000002</v>
      </c>
      <c r="V73" s="20">
        <f t="shared" si="26"/>
        <v>0.25540000000000002</v>
      </c>
      <c r="W73" s="1">
        <v>0.46336300000000002</v>
      </c>
      <c r="X73" s="20">
        <f t="shared" si="27"/>
        <v>0.4627</v>
      </c>
      <c r="Y73" s="22">
        <f t="shared" si="28"/>
        <v>385.14008405801837</v>
      </c>
    </row>
    <row r="74" spans="1:25" x14ac:dyDescent="0.2">
      <c r="A74" s="1">
        <v>658</v>
      </c>
      <c r="B74" s="2">
        <v>45054</v>
      </c>
      <c r="C74" s="1">
        <v>20235339</v>
      </c>
      <c r="D74" s="1">
        <v>66</v>
      </c>
      <c r="E74" s="1" t="s">
        <v>25</v>
      </c>
      <c r="F74" s="1" t="s">
        <v>24</v>
      </c>
      <c r="G74" s="2">
        <f t="shared" si="30"/>
        <v>45460</v>
      </c>
      <c r="H74" s="1">
        <f t="shared" si="13"/>
        <v>406</v>
      </c>
      <c r="I74" s="1">
        <v>1015</v>
      </c>
      <c r="J74" s="12">
        <f t="shared" si="29"/>
        <v>2.5</v>
      </c>
      <c r="K74" s="20">
        <f t="shared" si="20"/>
        <v>101.79343429144167</v>
      </c>
      <c r="L74" s="1"/>
      <c r="M74" s="20">
        <v>10.6656</v>
      </c>
      <c r="N74" s="25">
        <v>1.0508</v>
      </c>
      <c r="O74" s="1">
        <f t="shared" si="23"/>
        <v>10.199999999999999</v>
      </c>
      <c r="P74" s="20">
        <f t="shared" si="24"/>
        <v>1.0507980295566501</v>
      </c>
      <c r="Q74" s="20">
        <f t="shared" si="21"/>
        <v>94.2216971336386</v>
      </c>
      <c r="R74" s="20">
        <v>2.37201</v>
      </c>
      <c r="S74" s="20">
        <f t="shared" si="25"/>
        <v>2.355</v>
      </c>
      <c r="T74" s="20">
        <f t="shared" si="22"/>
        <v>73.836134692159078</v>
      </c>
      <c r="U74" s="20">
        <v>0.26534000000000002</v>
      </c>
      <c r="V74" s="20">
        <f t="shared" si="26"/>
        <v>0.25609999999999999</v>
      </c>
      <c r="W74" s="1">
        <v>0.42638799999999999</v>
      </c>
      <c r="X74" s="20">
        <f t="shared" si="27"/>
        <v>0.41710000000000003</v>
      </c>
      <c r="Y74" s="22">
        <f t="shared" si="28"/>
        <v>364.07296325087793</v>
      </c>
    </row>
    <row r="75" spans="1:25" x14ac:dyDescent="0.2">
      <c r="A75" s="1">
        <v>723</v>
      </c>
      <c r="B75" s="2">
        <v>45115</v>
      </c>
      <c r="C75" s="1">
        <v>20231495</v>
      </c>
      <c r="D75" s="1">
        <v>67</v>
      </c>
      <c r="E75" s="1" t="s">
        <v>25</v>
      </c>
      <c r="F75" s="1" t="s">
        <v>24</v>
      </c>
      <c r="G75" s="2">
        <f t="shared" si="30"/>
        <v>45460</v>
      </c>
      <c r="H75" s="1">
        <f t="shared" si="13"/>
        <v>345</v>
      </c>
      <c r="I75" s="1">
        <v>810</v>
      </c>
      <c r="J75" s="12">
        <f t="shared" si="29"/>
        <v>2.347826086956522</v>
      </c>
      <c r="K75" s="20">
        <f t="shared" si="20"/>
        <v>95.597312204136543</v>
      </c>
      <c r="L75" s="1"/>
      <c r="M75" s="20">
        <v>9.3742699999999992</v>
      </c>
      <c r="N75" s="25">
        <v>1.1573199999999999</v>
      </c>
      <c r="O75" s="1">
        <f t="shared" si="23"/>
        <v>9.6199999999999992</v>
      </c>
      <c r="P75" s="20">
        <f t="shared" si="24"/>
        <v>1.1573172839506172</v>
      </c>
      <c r="Q75" s="20">
        <f t="shared" si="21"/>
        <v>103.77293785174682</v>
      </c>
      <c r="R75" s="20">
        <v>3.4067500000000002</v>
      </c>
      <c r="S75" s="20">
        <f t="shared" si="25"/>
        <v>3.4159999999999999</v>
      </c>
      <c r="T75" s="20">
        <f t="shared" si="22"/>
        <v>107.10158645792586</v>
      </c>
      <c r="U75" s="20">
        <v>0.21227199999999999</v>
      </c>
      <c r="V75" s="20">
        <f t="shared" si="26"/>
        <v>0.2172</v>
      </c>
      <c r="W75" s="1">
        <v>0.23002300000000001</v>
      </c>
      <c r="X75" s="20">
        <f t="shared" si="27"/>
        <v>0.2349</v>
      </c>
      <c r="Y75" s="22">
        <f t="shared" si="28"/>
        <v>410.24477436555605</v>
      </c>
    </row>
    <row r="76" spans="1:25" x14ac:dyDescent="0.2">
      <c r="A76" s="1">
        <v>100</v>
      </c>
      <c r="B76" s="2">
        <v>45086</v>
      </c>
      <c r="C76" s="1">
        <v>20231055</v>
      </c>
      <c r="D76" s="1">
        <v>69</v>
      </c>
      <c r="E76" s="1" t="s">
        <v>25</v>
      </c>
      <c r="F76" s="1" t="s">
        <v>24</v>
      </c>
      <c r="G76" s="2">
        <f t="shared" si="30"/>
        <v>45460</v>
      </c>
      <c r="H76" s="1">
        <f t="shared" si="13"/>
        <v>374</v>
      </c>
      <c r="I76" s="1">
        <v>1025</v>
      </c>
      <c r="J76" s="12">
        <f t="shared" si="29"/>
        <v>2.7406417112299466</v>
      </c>
      <c r="K76" s="20">
        <f t="shared" si="20"/>
        <v>111.59173277938794</v>
      </c>
      <c r="L76" s="1"/>
      <c r="M76" s="20">
        <v>11.0169</v>
      </c>
      <c r="N76" s="25">
        <v>1.0748200000000001</v>
      </c>
      <c r="O76" s="1">
        <f t="shared" si="23"/>
        <v>10.91</v>
      </c>
      <c r="P76" s="20">
        <f t="shared" si="24"/>
        <v>1.0748195121951218</v>
      </c>
      <c r="Q76" s="20">
        <f t="shared" si="21"/>
        <v>96.375626621703944</v>
      </c>
      <c r="R76" s="20">
        <v>3.5966800000000001</v>
      </c>
      <c r="S76" s="20">
        <f t="shared" si="25"/>
        <v>3.593</v>
      </c>
      <c r="T76" s="20">
        <f t="shared" si="22"/>
        <v>112.65105390612635</v>
      </c>
      <c r="U76" s="20">
        <v>0.30484</v>
      </c>
      <c r="V76" s="20">
        <f t="shared" si="26"/>
        <v>0.30270000000000002</v>
      </c>
      <c r="W76" s="1">
        <v>0.38922099999999998</v>
      </c>
      <c r="X76" s="20">
        <f t="shared" si="27"/>
        <v>0.3871</v>
      </c>
      <c r="Y76" s="22">
        <f t="shared" si="28"/>
        <v>416.99403992892212</v>
      </c>
    </row>
    <row r="77" spans="1:25" x14ac:dyDescent="0.2">
      <c r="A77" s="1">
        <v>3309</v>
      </c>
      <c r="B77" s="2">
        <v>44994</v>
      </c>
      <c r="C77" s="1">
        <v>20230971</v>
      </c>
      <c r="D77" s="1">
        <v>71</v>
      </c>
      <c r="E77" s="1" t="s">
        <v>25</v>
      </c>
      <c r="F77" s="1" t="s">
        <v>24</v>
      </c>
      <c r="G77" s="2">
        <f t="shared" si="30"/>
        <v>45460</v>
      </c>
      <c r="H77" s="1">
        <f t="shared" si="13"/>
        <v>466</v>
      </c>
      <c r="I77" s="1">
        <v>1115</v>
      </c>
      <c r="J77" s="12">
        <f t="shared" si="29"/>
        <v>2.392703862660944</v>
      </c>
      <c r="K77" s="20">
        <f t="shared" si="20"/>
        <v>97.42461736906219</v>
      </c>
      <c r="L77" s="1"/>
      <c r="M77" s="20">
        <v>11.9237</v>
      </c>
      <c r="N77" s="25">
        <v>1.0693900000000001</v>
      </c>
      <c r="O77" s="1">
        <f t="shared" si="23"/>
        <v>10.84</v>
      </c>
      <c r="P77" s="20">
        <f t="shared" si="24"/>
        <v>1.0693901345291479</v>
      </c>
      <c r="Q77" s="20">
        <f t="shared" si="21"/>
        <v>95.888791698456728</v>
      </c>
      <c r="R77" s="20">
        <v>2.4960599999999999</v>
      </c>
      <c r="S77" s="20">
        <f t="shared" si="25"/>
        <v>2.4569999999999999</v>
      </c>
      <c r="T77" s="20">
        <f t="shared" si="22"/>
        <v>77.034132882647498</v>
      </c>
      <c r="U77" s="20">
        <v>0.26534000000000002</v>
      </c>
      <c r="V77" s="20">
        <f t="shared" si="26"/>
        <v>0.24410000000000001</v>
      </c>
      <c r="W77" s="1">
        <v>0.44251099999999999</v>
      </c>
      <c r="X77" s="20">
        <f t="shared" si="27"/>
        <v>0.42130000000000001</v>
      </c>
      <c r="Y77" s="22">
        <f t="shared" si="28"/>
        <v>366.23633364862314</v>
      </c>
    </row>
    <row r="78" spans="1:25" x14ac:dyDescent="0.2">
      <c r="A78" s="1" t="s">
        <v>70</v>
      </c>
      <c r="B78" s="2">
        <v>44997</v>
      </c>
      <c r="C78" s="1">
        <v>20230173</v>
      </c>
      <c r="D78" s="1">
        <v>73</v>
      </c>
      <c r="E78" s="1" t="s">
        <v>25</v>
      </c>
      <c r="F78" s="1" t="s">
        <v>24</v>
      </c>
      <c r="G78" s="2">
        <f t="shared" si="30"/>
        <v>45460</v>
      </c>
      <c r="H78" s="1">
        <f t="shared" si="13"/>
        <v>463</v>
      </c>
      <c r="I78" s="1">
        <v>1045</v>
      </c>
      <c r="J78" s="12">
        <f t="shared" si="29"/>
        <v>2.2570194384449245</v>
      </c>
      <c r="K78" s="20">
        <f t="shared" si="20"/>
        <v>91.899903960740005</v>
      </c>
      <c r="L78" s="1"/>
      <c r="M78" s="20">
        <v>12.7608</v>
      </c>
      <c r="N78" s="25">
        <v>1.22113</v>
      </c>
      <c r="O78" s="1">
        <f t="shared" si="23"/>
        <v>11.71</v>
      </c>
      <c r="P78" s="20">
        <f t="shared" si="24"/>
        <v>1.2211291866028708</v>
      </c>
      <c r="Q78" s="20">
        <f t="shared" si="21"/>
        <v>109.49474698737933</v>
      </c>
      <c r="R78" s="20">
        <v>4.4645099999999998</v>
      </c>
      <c r="S78" s="20">
        <f t="shared" si="25"/>
        <v>4.4260000000000002</v>
      </c>
      <c r="T78" s="20">
        <f t="shared" si="22"/>
        <v>138.76803912844844</v>
      </c>
      <c r="U78" s="20">
        <v>0.38312400000000002</v>
      </c>
      <c r="V78" s="20">
        <f t="shared" si="26"/>
        <v>0.3624</v>
      </c>
      <c r="W78" s="1">
        <v>0.583588</v>
      </c>
      <c r="X78" s="20">
        <f t="shared" si="27"/>
        <v>0.56289999999999996</v>
      </c>
      <c r="Y78" s="22">
        <f t="shared" si="28"/>
        <v>449.6574370639471</v>
      </c>
    </row>
    <row r="79" spans="1:25" x14ac:dyDescent="0.2">
      <c r="A79" s="1" t="s">
        <v>72</v>
      </c>
      <c r="B79" s="2">
        <v>45133</v>
      </c>
      <c r="C79" s="1">
        <v>20235179</v>
      </c>
      <c r="D79" s="1">
        <v>76</v>
      </c>
      <c r="E79" s="1" t="s">
        <v>25</v>
      </c>
      <c r="F79" s="1" t="s">
        <v>24</v>
      </c>
      <c r="G79" s="2">
        <f t="shared" si="30"/>
        <v>45460</v>
      </c>
      <c r="H79" s="1">
        <f t="shared" si="13"/>
        <v>327</v>
      </c>
      <c r="I79" s="1">
        <v>810</v>
      </c>
      <c r="J79" s="12">
        <f t="shared" si="29"/>
        <v>2.477064220183486</v>
      </c>
      <c r="K79" s="20">
        <f t="shared" si="20"/>
        <v>100.85954957317156</v>
      </c>
      <c r="L79" s="1"/>
      <c r="M79" s="20">
        <v>9.4830400000000008</v>
      </c>
      <c r="N79" s="25">
        <v>1.17075</v>
      </c>
      <c r="O79" s="1">
        <f t="shared" si="23"/>
        <v>9.9700000000000006</v>
      </c>
      <c r="P79" s="20">
        <f t="shared" si="24"/>
        <v>1.1707456790123458</v>
      </c>
      <c r="Q79" s="20">
        <f t="shared" si="21"/>
        <v>104.97701907088546</v>
      </c>
      <c r="R79" s="20">
        <v>2.4100600000000001</v>
      </c>
      <c r="S79" s="20">
        <f t="shared" si="25"/>
        <v>2.4279999999999999</v>
      </c>
      <c r="T79" s="20">
        <f t="shared" si="22"/>
        <v>76.124898102998827</v>
      </c>
      <c r="U79" s="20">
        <v>0.20322599999999999</v>
      </c>
      <c r="V79" s="20">
        <f t="shared" si="26"/>
        <v>0.21279999999999999</v>
      </c>
      <c r="W79" s="1">
        <v>0.190635</v>
      </c>
      <c r="X79" s="20">
        <f t="shared" si="27"/>
        <v>0.20019999999999999</v>
      </c>
      <c r="Y79" s="22">
        <f t="shared" si="28"/>
        <v>386.93848581794134</v>
      </c>
    </row>
    <row r="80" spans="1:25" x14ac:dyDescent="0.2">
      <c r="A80" s="1" t="s">
        <v>73</v>
      </c>
      <c r="B80" s="2">
        <v>45023</v>
      </c>
      <c r="C80" s="1">
        <v>20231590</v>
      </c>
      <c r="D80" s="1">
        <v>77</v>
      </c>
      <c r="E80" s="1" t="s">
        <v>25</v>
      </c>
      <c r="F80" s="1" t="s">
        <v>24</v>
      </c>
      <c r="G80" s="2">
        <f t="shared" si="30"/>
        <v>45460</v>
      </c>
      <c r="H80" s="1">
        <f t="shared" si="13"/>
        <v>437</v>
      </c>
      <c r="I80" s="1">
        <v>1035</v>
      </c>
      <c r="J80" s="12">
        <f t="shared" si="29"/>
        <v>2.3684210526315788</v>
      </c>
      <c r="K80" s="20">
        <f t="shared" si="20"/>
        <v>96.435885118207892</v>
      </c>
      <c r="L80" s="1"/>
      <c r="M80" s="20">
        <v>11.067500000000001</v>
      </c>
      <c r="N80" s="25">
        <v>1.06932</v>
      </c>
      <c r="O80" s="1">
        <f t="shared" si="23"/>
        <v>10.27</v>
      </c>
      <c r="P80" s="20">
        <f t="shared" si="24"/>
        <v>1.0693236714975847</v>
      </c>
      <c r="Q80" s="20">
        <f t="shared" si="21"/>
        <v>95.882832171074313</v>
      </c>
      <c r="R80" s="20">
        <v>4.8745599999999998</v>
      </c>
      <c r="S80" s="20">
        <f t="shared" si="25"/>
        <v>4.8460000000000001</v>
      </c>
      <c r="T80" s="20">
        <f t="shared" si="22"/>
        <v>151.93626697163606</v>
      </c>
      <c r="U80" s="20">
        <v>0.43314999999999998</v>
      </c>
      <c r="V80" s="20">
        <f t="shared" si="26"/>
        <v>0.41749999999999998</v>
      </c>
      <c r="W80" s="1">
        <v>0.60143800000000003</v>
      </c>
      <c r="X80" s="20">
        <f t="shared" si="27"/>
        <v>0.58579999999999999</v>
      </c>
      <c r="Y80" s="22">
        <f t="shared" si="28"/>
        <v>440.13781643199263</v>
      </c>
    </row>
    <row r="81" spans="1:25" x14ac:dyDescent="0.2">
      <c r="A81" s="1" t="s">
        <v>74</v>
      </c>
      <c r="B81" s="2">
        <v>45141</v>
      </c>
      <c r="C81" s="1">
        <v>20232151</v>
      </c>
      <c r="D81" s="1">
        <v>78</v>
      </c>
      <c r="E81" s="1" t="s">
        <v>25</v>
      </c>
      <c r="F81" s="1" t="s">
        <v>24</v>
      </c>
      <c r="G81" s="2">
        <f t="shared" si="30"/>
        <v>45460</v>
      </c>
      <c r="H81" s="1">
        <f t="shared" si="13"/>
        <v>319</v>
      </c>
      <c r="I81" s="1">
        <v>884</v>
      </c>
      <c r="J81" s="12">
        <f t="shared" si="29"/>
        <v>2.7711598746081503</v>
      </c>
      <c r="K81" s="20">
        <f t="shared" si="20"/>
        <v>112.8343522428018</v>
      </c>
      <c r="L81" s="1"/>
      <c r="M81" s="20">
        <v>10.139699999999999</v>
      </c>
      <c r="N81" s="25">
        <v>1.1470199999999999</v>
      </c>
      <c r="O81" s="1">
        <f t="shared" si="23"/>
        <v>10.74</v>
      </c>
      <c r="P81" s="20">
        <f t="shared" si="24"/>
        <v>1.1470248868778281</v>
      </c>
      <c r="Q81" s="20">
        <f t="shared" si="21"/>
        <v>102.85005153820792</v>
      </c>
      <c r="R81" s="20">
        <v>2.21177</v>
      </c>
      <c r="S81" s="20">
        <f t="shared" si="25"/>
        <v>2.2330000000000001</v>
      </c>
      <c r="T81" s="20">
        <f t="shared" si="22"/>
        <v>70.011078032947452</v>
      </c>
      <c r="U81" s="20">
        <v>0.232631</v>
      </c>
      <c r="V81" s="20">
        <f t="shared" si="26"/>
        <v>0.24440000000000001</v>
      </c>
      <c r="W81" s="1">
        <v>0.30158699999999999</v>
      </c>
      <c r="X81" s="20">
        <f t="shared" si="27"/>
        <v>0.31330000000000002</v>
      </c>
      <c r="Y81" s="22">
        <f t="shared" si="28"/>
        <v>388.54553335216508</v>
      </c>
    </row>
    <row r="82" spans="1:25" x14ac:dyDescent="0.2">
      <c r="A82" s="1" t="s">
        <v>75</v>
      </c>
      <c r="B82" s="2">
        <v>45021</v>
      </c>
      <c r="C82" s="1">
        <v>20230691</v>
      </c>
      <c r="D82" s="1">
        <v>79</v>
      </c>
      <c r="E82" s="1" t="s">
        <v>25</v>
      </c>
      <c r="F82" s="1" t="s">
        <v>24</v>
      </c>
      <c r="G82" s="2">
        <f t="shared" si="30"/>
        <v>45460</v>
      </c>
      <c r="H82" s="1">
        <f t="shared" si="13"/>
        <v>439</v>
      </c>
      <c r="I82" s="1">
        <v>926</v>
      </c>
      <c r="J82" s="12">
        <f t="shared" si="29"/>
        <v>2.1093394077448746</v>
      </c>
      <c r="K82" s="20">
        <f t="shared" si="20"/>
        <v>85.886760960250555</v>
      </c>
      <c r="L82" s="1"/>
      <c r="M82" s="20">
        <v>10.401899999999999</v>
      </c>
      <c r="N82" s="25">
        <v>1.1233200000000001</v>
      </c>
      <c r="O82" s="1">
        <f t="shared" si="23"/>
        <v>9.59</v>
      </c>
      <c r="P82" s="20">
        <f t="shared" si="24"/>
        <v>1.1233153347732181</v>
      </c>
      <c r="Q82" s="20">
        <f t="shared" si="21"/>
        <v>100.72409186304813</v>
      </c>
      <c r="R82" s="20">
        <v>3.9216899999999999</v>
      </c>
      <c r="S82" s="20">
        <f t="shared" si="25"/>
        <v>3.8919999999999999</v>
      </c>
      <c r="T82" s="20">
        <f t="shared" si="22"/>
        <v>122.02557801353848</v>
      </c>
      <c r="U82" s="20">
        <v>0.26068400000000003</v>
      </c>
      <c r="V82" s="20">
        <f t="shared" si="26"/>
        <v>0.24460000000000001</v>
      </c>
      <c r="W82" s="1">
        <v>0.51266299999999998</v>
      </c>
      <c r="X82" s="20">
        <f t="shared" si="27"/>
        <v>0.49659999999999999</v>
      </c>
      <c r="Y82" s="22">
        <f t="shared" si="28"/>
        <v>409.36052269988534</v>
      </c>
    </row>
    <row r="83" spans="1:25" x14ac:dyDescent="0.2">
      <c r="A83" s="1">
        <v>313</v>
      </c>
      <c r="B83" s="2">
        <v>45020</v>
      </c>
      <c r="C83" s="1">
        <v>20231093</v>
      </c>
      <c r="D83" s="1">
        <v>80</v>
      </c>
      <c r="E83" s="1" t="s">
        <v>25</v>
      </c>
      <c r="F83" s="1" t="s">
        <v>24</v>
      </c>
      <c r="G83" s="2">
        <f t="shared" si="30"/>
        <v>45460</v>
      </c>
      <c r="H83" s="1">
        <f t="shared" si="13"/>
        <v>440</v>
      </c>
      <c r="I83" s="1">
        <v>1110</v>
      </c>
      <c r="J83" s="12">
        <f t="shared" si="29"/>
        <v>2.5227272727272729</v>
      </c>
      <c r="K83" s="20">
        <f t="shared" si="20"/>
        <v>102.71882914863662</v>
      </c>
      <c r="L83" s="1"/>
      <c r="M83" s="20">
        <v>12.5844</v>
      </c>
      <c r="N83" s="25">
        <v>1.1337299999999999</v>
      </c>
      <c r="O83" s="1">
        <f t="shared" si="23"/>
        <v>11.76</v>
      </c>
      <c r="P83" s="20">
        <f t="shared" si="24"/>
        <v>1.1337297297297297</v>
      </c>
      <c r="Q83" s="20">
        <f t="shared" si="21"/>
        <v>101.65791733647099</v>
      </c>
      <c r="R83" s="20">
        <v>2.5523899999999999</v>
      </c>
      <c r="S83" s="20">
        <f t="shared" si="25"/>
        <v>2.5219999999999998</v>
      </c>
      <c r="T83" s="20">
        <f t="shared" si="22"/>
        <v>79.072072905997956</v>
      </c>
      <c r="U83" s="20">
        <v>0.27249400000000001</v>
      </c>
      <c r="V83" s="20">
        <f t="shared" si="26"/>
        <v>0.25619999999999998</v>
      </c>
      <c r="W83" s="1">
        <v>0.42460500000000001</v>
      </c>
      <c r="X83" s="20">
        <f t="shared" si="27"/>
        <v>0.4083</v>
      </c>
      <c r="Y83" s="22">
        <f t="shared" si="28"/>
        <v>385.10673672757656</v>
      </c>
    </row>
    <row r="84" spans="1:25" x14ac:dyDescent="0.2">
      <c r="A84" s="1">
        <v>342</v>
      </c>
      <c r="B84" s="2">
        <v>45142</v>
      </c>
      <c r="C84" s="1">
        <v>20232152</v>
      </c>
      <c r="D84" s="1">
        <v>83</v>
      </c>
      <c r="E84" s="1" t="s">
        <v>25</v>
      </c>
      <c r="F84" s="1" t="s">
        <v>24</v>
      </c>
      <c r="G84" s="2">
        <f>G176</f>
        <v>45460</v>
      </c>
      <c r="H84" s="1">
        <f t="shared" si="13"/>
        <v>318</v>
      </c>
      <c r="I84" s="1">
        <v>778</v>
      </c>
      <c r="J84" s="12">
        <f t="shared" si="29"/>
        <v>2.4465408805031448</v>
      </c>
      <c r="K84" s="20">
        <f t="shared" si="20"/>
        <v>99.616719344329084</v>
      </c>
      <c r="L84" s="1"/>
      <c r="M84" s="20">
        <v>8.3771000000000004</v>
      </c>
      <c r="N84" s="25">
        <v>1.0767500000000001</v>
      </c>
      <c r="O84" s="1">
        <f t="shared" si="23"/>
        <v>8.99</v>
      </c>
      <c r="P84" s="20">
        <f t="shared" si="24"/>
        <v>1.0767480719794345</v>
      </c>
      <c r="Q84" s="20">
        <f t="shared" si="21"/>
        <v>96.548554406863857</v>
      </c>
      <c r="R84" s="20">
        <v>2.6171500000000001</v>
      </c>
      <c r="S84" s="20">
        <f t="shared" si="25"/>
        <v>2.6389999999999998</v>
      </c>
      <c r="T84" s="20">
        <f t="shared" si="22"/>
        <v>82.740364948028784</v>
      </c>
      <c r="U84" s="20">
        <v>0.10613599999999999</v>
      </c>
      <c r="V84" s="20">
        <f t="shared" si="26"/>
        <v>0.1181</v>
      </c>
      <c r="W84" s="1">
        <v>0.21221400000000001</v>
      </c>
      <c r="X84" s="20">
        <f t="shared" si="27"/>
        <v>0.22420000000000001</v>
      </c>
      <c r="Y84" s="22">
        <f t="shared" si="28"/>
        <v>375.4541931060856</v>
      </c>
    </row>
    <row r="85" spans="1:25" x14ac:dyDescent="0.2">
      <c r="A85" s="1" t="s">
        <v>77</v>
      </c>
      <c r="B85" s="2">
        <v>45061</v>
      </c>
      <c r="C85" s="1">
        <v>20231124</v>
      </c>
      <c r="D85" s="1">
        <v>84</v>
      </c>
      <c r="E85" s="1" t="s">
        <v>25</v>
      </c>
      <c r="F85" s="1" t="s">
        <v>24</v>
      </c>
      <c r="G85" s="2">
        <f t="shared" si="30"/>
        <v>45460</v>
      </c>
      <c r="H85" s="1">
        <f t="shared" si="13"/>
        <v>399</v>
      </c>
      <c r="I85" s="1">
        <v>944</v>
      </c>
      <c r="J85" s="12">
        <f t="shared" si="29"/>
        <v>2.3659147869674184</v>
      </c>
      <c r="K85" s="20">
        <f t="shared" si="20"/>
        <v>96.333836562527253</v>
      </c>
      <c r="L85" s="1"/>
      <c r="M85" s="20">
        <v>9.8370899999999999</v>
      </c>
      <c r="N85" s="25">
        <v>1.04206</v>
      </c>
      <c r="O85" s="1">
        <f t="shared" si="23"/>
        <v>9.44</v>
      </c>
      <c r="P85" s="20">
        <f t="shared" si="24"/>
        <v>1.0420646186440679</v>
      </c>
      <c r="Q85" s="20">
        <f t="shared" si="21"/>
        <v>93.438600120889035</v>
      </c>
      <c r="R85" s="20">
        <v>3.3462700000000001</v>
      </c>
      <c r="S85" s="20">
        <f t="shared" si="25"/>
        <v>3.3319999999999999</v>
      </c>
      <c r="T85" s="20">
        <f t="shared" si="22"/>
        <v>104.46794088928834</v>
      </c>
      <c r="U85" s="20">
        <v>0.22622</v>
      </c>
      <c r="V85" s="20">
        <f t="shared" si="26"/>
        <v>0.2185</v>
      </c>
      <c r="W85" s="1">
        <v>0.26578800000000002</v>
      </c>
      <c r="X85" s="20">
        <f t="shared" si="27"/>
        <v>0.25800000000000001</v>
      </c>
      <c r="Y85" s="22">
        <f t="shared" si="28"/>
        <v>387.67897769359365</v>
      </c>
    </row>
    <row r="86" spans="1:25" x14ac:dyDescent="0.2">
      <c r="A86" s="1" t="s">
        <v>78</v>
      </c>
      <c r="B86" s="2">
        <v>45022</v>
      </c>
      <c r="C86" s="1">
        <v>20231570</v>
      </c>
      <c r="D86" s="1">
        <v>85</v>
      </c>
      <c r="E86" s="1" t="s">
        <v>25</v>
      </c>
      <c r="F86" s="1" t="s">
        <v>24</v>
      </c>
      <c r="G86" s="2">
        <f t="shared" si="30"/>
        <v>45460</v>
      </c>
      <c r="H86" s="1">
        <f t="shared" si="13"/>
        <v>438</v>
      </c>
      <c r="I86" s="1">
        <v>1135</v>
      </c>
      <c r="J86" s="12">
        <f t="shared" si="29"/>
        <v>2.5913242009132422</v>
      </c>
      <c r="K86" s="20">
        <f t="shared" si="20"/>
        <v>105.51191590939388</v>
      </c>
      <c r="L86" s="1"/>
      <c r="M86" s="20">
        <v>12.848100000000001</v>
      </c>
      <c r="N86" s="25">
        <v>1.1319900000000001</v>
      </c>
      <c r="O86" s="1">
        <f t="shared" si="23"/>
        <v>12.04</v>
      </c>
      <c r="P86" s="20">
        <f t="shared" si="24"/>
        <v>1.1319911894273127</v>
      </c>
      <c r="Q86" s="20">
        <f t="shared" si="21"/>
        <v>101.5020279902585</v>
      </c>
      <c r="R86" s="20">
        <v>4.0752699999999997</v>
      </c>
      <c r="S86" s="20">
        <f t="shared" si="25"/>
        <v>4.0460000000000003</v>
      </c>
      <c r="T86" s="20">
        <f t="shared" si="22"/>
        <v>126.8539282227073</v>
      </c>
      <c r="U86" s="20">
        <v>0.32749</v>
      </c>
      <c r="V86" s="20">
        <f t="shared" si="26"/>
        <v>0.31159999999999999</v>
      </c>
      <c r="W86" s="1">
        <v>0.60156799999999999</v>
      </c>
      <c r="X86" s="20">
        <f t="shared" si="27"/>
        <v>0.5857</v>
      </c>
      <c r="Y86" s="22">
        <f t="shared" si="28"/>
        <v>435.36990011261815</v>
      </c>
    </row>
    <row r="87" spans="1:25" x14ac:dyDescent="0.2">
      <c r="A87" s="1">
        <v>323</v>
      </c>
      <c r="B87" s="2">
        <v>45013</v>
      </c>
      <c r="C87" s="1">
        <v>20230289</v>
      </c>
      <c r="D87" s="1">
        <v>87</v>
      </c>
      <c r="E87" s="1" t="s">
        <v>25</v>
      </c>
      <c r="F87" s="1" t="s">
        <v>24</v>
      </c>
      <c r="G87" s="2">
        <f t="shared" si="30"/>
        <v>45460</v>
      </c>
      <c r="H87" s="1">
        <f t="shared" si="13"/>
        <v>447</v>
      </c>
      <c r="I87" s="1">
        <v>920</v>
      </c>
      <c r="J87" s="12">
        <f t="shared" si="29"/>
        <v>2.058165548098434</v>
      </c>
      <c r="K87" s="20">
        <f t="shared" si="20"/>
        <v>83.803095792506781</v>
      </c>
      <c r="L87" s="1"/>
      <c r="M87" s="20">
        <v>9.6212300000000006</v>
      </c>
      <c r="N87" s="25">
        <v>1.04579</v>
      </c>
      <c r="O87" s="1">
        <f t="shared" si="23"/>
        <v>8.73</v>
      </c>
      <c r="P87" s="20">
        <f t="shared" si="24"/>
        <v>1.0457858695652176</v>
      </c>
      <c r="Q87" s="20">
        <f t="shared" si="21"/>
        <v>93.772272784320634</v>
      </c>
      <c r="R87" s="20">
        <v>1.91459</v>
      </c>
      <c r="S87" s="20">
        <f t="shared" si="25"/>
        <v>1.8819999999999999</v>
      </c>
      <c r="T87" s="20">
        <f t="shared" si="22"/>
        <v>59.00620190685494</v>
      </c>
      <c r="U87" s="20">
        <v>0.123825</v>
      </c>
      <c r="V87" s="20">
        <f t="shared" si="26"/>
        <v>0.1062</v>
      </c>
      <c r="W87" s="1">
        <v>0.17694399999999999</v>
      </c>
      <c r="X87" s="20">
        <f t="shared" si="27"/>
        <v>0.1593</v>
      </c>
      <c r="Y87" s="22">
        <f t="shared" si="28"/>
        <v>330.35384326800295</v>
      </c>
    </row>
    <row r="88" spans="1:25" x14ac:dyDescent="0.2">
      <c r="A88" s="1" t="s">
        <v>80</v>
      </c>
      <c r="B88" s="2">
        <v>44998</v>
      </c>
      <c r="C88" s="1">
        <v>20230982</v>
      </c>
      <c r="D88" s="1">
        <v>88</v>
      </c>
      <c r="E88" s="1" t="s">
        <v>25</v>
      </c>
      <c r="F88" s="1" t="s">
        <v>24</v>
      </c>
      <c r="G88" s="2">
        <f t="shared" si="30"/>
        <v>45460</v>
      </c>
      <c r="H88" s="1">
        <f t="shared" si="13"/>
        <v>462</v>
      </c>
      <c r="I88" s="1">
        <v>920</v>
      </c>
      <c r="J88" s="12">
        <f t="shared" si="29"/>
        <v>1.9913419913419914</v>
      </c>
      <c r="K88" s="20">
        <f t="shared" si="20"/>
        <v>81.082216058983846</v>
      </c>
      <c r="L88" s="1"/>
      <c r="M88" s="20">
        <v>10.313000000000001</v>
      </c>
      <c r="N88" s="25">
        <v>1.1209800000000001</v>
      </c>
      <c r="O88" s="1">
        <f t="shared" si="23"/>
        <v>9.27</v>
      </c>
      <c r="P88" s="20">
        <f t="shared" si="24"/>
        <v>1.1209782608695653</v>
      </c>
      <c r="Q88" s="20">
        <f t="shared" si="21"/>
        <v>100.51453392390563</v>
      </c>
      <c r="R88" s="20">
        <v>1.82423</v>
      </c>
      <c r="S88" s="20">
        <f t="shared" si="25"/>
        <v>1.7869999999999999</v>
      </c>
      <c r="T88" s="20">
        <f t="shared" si="22"/>
        <v>56.027674180419652</v>
      </c>
      <c r="U88" s="20">
        <v>0.27518399999999998</v>
      </c>
      <c r="V88" s="20">
        <f t="shared" si="26"/>
        <v>0.25469999999999998</v>
      </c>
      <c r="W88" s="1">
        <v>0.33599499999999999</v>
      </c>
      <c r="X88" s="20">
        <f t="shared" si="27"/>
        <v>0.3155</v>
      </c>
      <c r="Y88" s="22">
        <f t="shared" si="28"/>
        <v>338.13895808721475</v>
      </c>
    </row>
    <row r="89" spans="1:25" x14ac:dyDescent="0.2">
      <c r="A89" s="1" t="s">
        <v>81</v>
      </c>
      <c r="B89" s="2">
        <v>45027</v>
      </c>
      <c r="C89" s="1">
        <v>20230316</v>
      </c>
      <c r="D89" s="1">
        <v>89</v>
      </c>
      <c r="E89" s="1" t="s">
        <v>25</v>
      </c>
      <c r="F89" s="1" t="s">
        <v>24</v>
      </c>
      <c r="G89" s="2">
        <f t="shared" si="30"/>
        <v>45460</v>
      </c>
      <c r="H89" s="1">
        <f t="shared" si="13"/>
        <v>433</v>
      </c>
      <c r="I89" s="1">
        <v>1030</v>
      </c>
      <c r="J89" s="12">
        <f t="shared" si="29"/>
        <v>2.3787528868360277</v>
      </c>
      <c r="K89" s="20">
        <f t="shared" si="20"/>
        <v>96.856570272688145</v>
      </c>
      <c r="L89" s="1"/>
      <c r="M89" s="20">
        <v>11.0778</v>
      </c>
      <c r="N89" s="25">
        <v>1.07551</v>
      </c>
      <c r="O89" s="1">
        <f t="shared" si="23"/>
        <v>10.32</v>
      </c>
      <c r="P89" s="20">
        <f t="shared" si="24"/>
        <v>1.0755145631067962</v>
      </c>
      <c r="Q89" s="20">
        <f t="shared" si="21"/>
        <v>96.437949613040232</v>
      </c>
      <c r="R89" s="20">
        <v>3.4331900000000002</v>
      </c>
      <c r="S89" s="20">
        <f t="shared" si="25"/>
        <v>3.4060000000000001</v>
      </c>
      <c r="T89" s="20">
        <f t="shared" si="22"/>
        <v>106.78805722356427</v>
      </c>
      <c r="U89" s="20">
        <v>0.299151</v>
      </c>
      <c r="V89" s="20">
        <f t="shared" si="26"/>
        <v>0.2843</v>
      </c>
      <c r="W89" s="1">
        <v>0.44300699999999998</v>
      </c>
      <c r="X89" s="20">
        <f t="shared" si="27"/>
        <v>0.42809999999999998</v>
      </c>
      <c r="Y89" s="22">
        <f t="shared" si="28"/>
        <v>396.52052672233287</v>
      </c>
    </row>
    <row r="90" spans="1:25" x14ac:dyDescent="0.2">
      <c r="A90" s="1">
        <v>2319</v>
      </c>
      <c r="B90" s="2">
        <v>45021</v>
      </c>
      <c r="C90" s="1">
        <v>20230542</v>
      </c>
      <c r="D90" s="1">
        <v>90</v>
      </c>
      <c r="E90" s="1" t="s">
        <v>25</v>
      </c>
      <c r="F90" s="1" t="s">
        <v>24</v>
      </c>
      <c r="G90" s="2">
        <f t="shared" si="30"/>
        <v>45460</v>
      </c>
      <c r="H90" s="1">
        <f t="shared" si="13"/>
        <v>439</v>
      </c>
      <c r="I90" s="1">
        <v>906</v>
      </c>
      <c r="J90" s="12">
        <f t="shared" si="29"/>
        <v>2.0637813211845102</v>
      </c>
      <c r="K90" s="20">
        <f t="shared" si="20"/>
        <v>84.031755323960041</v>
      </c>
      <c r="L90" s="1"/>
      <c r="M90" s="20">
        <v>9.9185599999999994</v>
      </c>
      <c r="N90" s="25">
        <v>1.09476</v>
      </c>
      <c r="O90" s="1">
        <f t="shared" si="23"/>
        <v>9.1</v>
      </c>
      <c r="P90" s="20">
        <f t="shared" si="24"/>
        <v>1.0947637969094921</v>
      </c>
      <c r="Q90" s="20">
        <f t="shared" si="21"/>
        <v>98.163966817485743</v>
      </c>
      <c r="R90" s="20">
        <v>3.8328899999999999</v>
      </c>
      <c r="S90" s="20">
        <f t="shared" si="25"/>
        <v>3.8029999999999999</v>
      </c>
      <c r="T90" s="20">
        <f t="shared" si="22"/>
        <v>119.23516782772016</v>
      </c>
      <c r="U90" s="20">
        <v>0.33571000000000001</v>
      </c>
      <c r="V90" s="20">
        <f t="shared" si="26"/>
        <v>0.3196</v>
      </c>
      <c r="W90" s="1">
        <v>0.32198399999999999</v>
      </c>
      <c r="X90" s="20">
        <f t="shared" si="27"/>
        <v>0.30590000000000001</v>
      </c>
      <c r="Y90" s="22">
        <f t="shared" si="28"/>
        <v>399.59485678665169</v>
      </c>
    </row>
    <row r="91" spans="1:25" x14ac:dyDescent="0.2">
      <c r="A91" s="1" t="s">
        <v>82</v>
      </c>
      <c r="B91" s="2">
        <v>44997</v>
      </c>
      <c r="C91" s="1">
        <v>20235250</v>
      </c>
      <c r="D91" s="1">
        <v>91</v>
      </c>
      <c r="E91" s="1" t="s">
        <v>25</v>
      </c>
      <c r="F91" s="1" t="s">
        <v>24</v>
      </c>
      <c r="G91" s="2">
        <f t="shared" si="30"/>
        <v>45460</v>
      </c>
      <c r="H91" s="1">
        <f t="shared" si="13"/>
        <v>463</v>
      </c>
      <c r="I91" s="1">
        <v>992</v>
      </c>
      <c r="J91" s="12">
        <f t="shared" si="29"/>
        <v>2.1425485961123112</v>
      </c>
      <c r="K91" s="20">
        <f t="shared" si="20"/>
        <v>87.238951893831668</v>
      </c>
      <c r="L91" s="1"/>
      <c r="M91" s="20">
        <v>10.273</v>
      </c>
      <c r="N91" s="25">
        <v>1.0355799999999999</v>
      </c>
      <c r="O91" s="1">
        <f t="shared" si="23"/>
        <v>9.2200000000000006</v>
      </c>
      <c r="P91" s="20">
        <f t="shared" si="24"/>
        <v>1.0355846774193549</v>
      </c>
      <c r="Q91" s="20">
        <f t="shared" si="21"/>
        <v>92.857564524756171</v>
      </c>
      <c r="R91" s="20">
        <v>2.1384099999999999</v>
      </c>
      <c r="S91" s="20">
        <f t="shared" si="25"/>
        <v>2.1</v>
      </c>
      <c r="T91" s="20">
        <f t="shared" si="22"/>
        <v>65.841139215938043</v>
      </c>
      <c r="U91" s="20">
        <v>0.229961</v>
      </c>
      <c r="V91" s="20">
        <f t="shared" si="26"/>
        <v>0.20930000000000001</v>
      </c>
      <c r="W91" s="1">
        <v>0.31748599999999999</v>
      </c>
      <c r="X91" s="20">
        <f t="shared" si="27"/>
        <v>0.29680000000000001</v>
      </c>
      <c r="Y91" s="22">
        <f t="shared" si="28"/>
        <v>338.79522015928205</v>
      </c>
    </row>
    <row r="92" spans="1:25" x14ac:dyDescent="0.2">
      <c r="A92" s="1">
        <v>102</v>
      </c>
      <c r="B92" s="2">
        <v>45155</v>
      </c>
      <c r="C92" s="1">
        <v>20235061</v>
      </c>
      <c r="D92" s="1">
        <v>93</v>
      </c>
      <c r="E92" s="1" t="s">
        <v>25</v>
      </c>
      <c r="F92" s="1" t="s">
        <v>24</v>
      </c>
      <c r="G92" s="2">
        <f t="shared" si="30"/>
        <v>45460</v>
      </c>
      <c r="H92" s="1">
        <f t="shared" si="13"/>
        <v>305</v>
      </c>
      <c r="I92" s="1">
        <v>872</v>
      </c>
      <c r="J92" s="12">
        <f t="shared" si="29"/>
        <v>2.8590163934426229</v>
      </c>
      <c r="K92" s="20">
        <f t="shared" si="20"/>
        <v>116.41163895362247</v>
      </c>
      <c r="L92" s="1"/>
      <c r="M92" s="20">
        <v>10.3765</v>
      </c>
      <c r="N92" s="25">
        <v>1.18997</v>
      </c>
      <c r="O92" s="1">
        <f t="shared" si="23"/>
        <v>11.17</v>
      </c>
      <c r="P92" s="20">
        <f t="shared" si="24"/>
        <v>1.1899655963302753</v>
      </c>
      <c r="Q92" s="20">
        <f t="shared" si="21"/>
        <v>106.70040755994418</v>
      </c>
      <c r="R92" s="20">
        <v>3.0513400000000002</v>
      </c>
      <c r="S92" s="20">
        <f t="shared" si="25"/>
        <v>3.08</v>
      </c>
      <c r="T92" s="20">
        <f t="shared" si="22"/>
        <v>96.567004183375786</v>
      </c>
      <c r="U92" s="20">
        <v>0.20422000000000001</v>
      </c>
      <c r="V92" s="20">
        <f t="shared" si="26"/>
        <v>0.2198</v>
      </c>
      <c r="W92" s="1">
        <v>0.38927699999999998</v>
      </c>
      <c r="X92" s="20">
        <f t="shared" si="27"/>
        <v>0.40489999999999998</v>
      </c>
      <c r="Y92" s="22">
        <f t="shared" si="28"/>
        <v>426.37945825688661</v>
      </c>
    </row>
    <row r="93" spans="1:25" x14ac:dyDescent="0.2">
      <c r="A93" s="1" t="s">
        <v>85</v>
      </c>
      <c r="B93" s="2">
        <v>45064</v>
      </c>
      <c r="C93" s="1">
        <v>20232386</v>
      </c>
      <c r="D93" s="1">
        <v>95</v>
      </c>
      <c r="E93" s="1" t="s">
        <v>25</v>
      </c>
      <c r="F93" s="1" t="s">
        <v>24</v>
      </c>
      <c r="G93" s="2">
        <f t="shared" si="30"/>
        <v>45460</v>
      </c>
      <c r="H93" s="1">
        <f t="shared" si="13"/>
        <v>396</v>
      </c>
      <c r="I93" s="1">
        <v>1025</v>
      </c>
      <c r="J93" s="12">
        <f t="shared" si="29"/>
        <v>2.5883838383838382</v>
      </c>
      <c r="K93" s="20">
        <f t="shared" si="20"/>
        <v>105.39219206942192</v>
      </c>
      <c r="L93" s="1"/>
      <c r="M93" s="20">
        <v>11.4184</v>
      </c>
      <c r="N93" s="25">
        <v>1.11399</v>
      </c>
      <c r="O93" s="1">
        <f t="shared" si="23"/>
        <v>11.06</v>
      </c>
      <c r="P93" s="20">
        <f t="shared" si="24"/>
        <v>1.1139902439024389</v>
      </c>
      <c r="Q93" s="20">
        <f t="shared" si="21"/>
        <v>99.887940801610654</v>
      </c>
      <c r="R93" s="20">
        <v>2.4864899999999999</v>
      </c>
      <c r="S93" s="20">
        <f t="shared" si="25"/>
        <v>2.4729999999999999</v>
      </c>
      <c r="T93" s="20">
        <f t="shared" si="22"/>
        <v>77.535779657626065</v>
      </c>
      <c r="U93" s="20">
        <v>0.28945799999999999</v>
      </c>
      <c r="V93" s="20">
        <f t="shared" si="26"/>
        <v>0.28239999999999998</v>
      </c>
      <c r="W93" s="1">
        <v>0.41325299999999998</v>
      </c>
      <c r="X93" s="20">
        <f t="shared" si="27"/>
        <v>0.40620000000000001</v>
      </c>
      <c r="Y93" s="22">
        <f t="shared" si="28"/>
        <v>382.70385333026928</v>
      </c>
    </row>
    <row r="94" spans="1:25" x14ac:dyDescent="0.2">
      <c r="A94" s="1">
        <v>163</v>
      </c>
      <c r="B94" s="2">
        <v>45128</v>
      </c>
      <c r="C94" s="1">
        <v>20232186</v>
      </c>
      <c r="D94" s="1">
        <v>96</v>
      </c>
      <c r="E94" s="1" t="s">
        <v>25</v>
      </c>
      <c r="F94" s="1" t="s">
        <v>24</v>
      </c>
      <c r="G94" s="2">
        <f t="shared" si="30"/>
        <v>45460</v>
      </c>
      <c r="H94" s="1">
        <f t="shared" si="13"/>
        <v>332</v>
      </c>
      <c r="I94" s="1">
        <v>916</v>
      </c>
      <c r="J94" s="12">
        <f t="shared" si="29"/>
        <v>2.7590361445783134</v>
      </c>
      <c r="K94" s="20">
        <f t="shared" si="20"/>
        <v>112.34070579633804</v>
      </c>
      <c r="L94" s="1"/>
      <c r="M94" s="20">
        <v>9.6653500000000001</v>
      </c>
      <c r="N94" s="25">
        <v>1.0551699999999999</v>
      </c>
      <c r="O94" s="1">
        <f t="shared" si="23"/>
        <v>10.08</v>
      </c>
      <c r="P94" s="20">
        <f t="shared" si="24"/>
        <v>1.0551692139737991</v>
      </c>
      <c r="Q94" s="20">
        <f t="shared" si="21"/>
        <v>94.613647254102446</v>
      </c>
      <c r="R94" s="20">
        <v>2.7002299999999999</v>
      </c>
      <c r="S94" s="20">
        <f t="shared" si="25"/>
        <v>2.7149999999999999</v>
      </c>
      <c r="T94" s="20">
        <f t="shared" si="22"/>
        <v>85.123187129177026</v>
      </c>
      <c r="U94" s="20">
        <v>0.174514</v>
      </c>
      <c r="V94" s="20">
        <f t="shared" si="26"/>
        <v>0.18279999999999999</v>
      </c>
      <c r="W94" s="1">
        <v>0.356715</v>
      </c>
      <c r="X94" s="20">
        <f t="shared" si="27"/>
        <v>0.36499999999999999</v>
      </c>
      <c r="Y94" s="22">
        <f t="shared" si="28"/>
        <v>386.69118743371996</v>
      </c>
    </row>
    <row r="95" spans="1:25" x14ac:dyDescent="0.2">
      <c r="A95" s="1">
        <v>98</v>
      </c>
      <c r="B95" s="2">
        <v>45036</v>
      </c>
      <c r="C95" s="1">
        <v>20231054</v>
      </c>
      <c r="D95" s="1">
        <v>97</v>
      </c>
      <c r="E95" s="1" t="s">
        <v>25</v>
      </c>
      <c r="F95" s="1" t="s">
        <v>24</v>
      </c>
      <c r="G95" s="2">
        <f t="shared" si="30"/>
        <v>45460</v>
      </c>
      <c r="H95" s="1">
        <f t="shared" si="13"/>
        <v>424</v>
      </c>
      <c r="I95" s="1">
        <v>1070</v>
      </c>
      <c r="J95" s="12">
        <f t="shared" si="29"/>
        <v>2.5235849056603774</v>
      </c>
      <c r="K95" s="20">
        <f t="shared" si="20"/>
        <v>102.75374970928546</v>
      </c>
      <c r="L95" s="1"/>
      <c r="M95" s="20">
        <v>11.386200000000001</v>
      </c>
      <c r="N95" s="25">
        <v>1.06413</v>
      </c>
      <c r="O95" s="1">
        <f t="shared" si="23"/>
        <v>10.72</v>
      </c>
      <c r="P95" s="20">
        <f t="shared" si="24"/>
        <v>1.0641308411214954</v>
      </c>
      <c r="Q95" s="20">
        <f t="shared" si="21"/>
        <v>95.417207686444598</v>
      </c>
      <c r="R95" s="20">
        <v>3.8952399999999998</v>
      </c>
      <c r="S95" s="20">
        <f t="shared" si="25"/>
        <v>3.871</v>
      </c>
      <c r="T95" s="20">
        <f t="shared" si="22"/>
        <v>121.36716662137911</v>
      </c>
      <c r="U95" s="20">
        <v>0.30301099999999997</v>
      </c>
      <c r="V95" s="20">
        <f t="shared" si="26"/>
        <v>0.28999999999999998</v>
      </c>
      <c r="W95" s="1">
        <v>0.39315600000000001</v>
      </c>
      <c r="X95" s="20">
        <f t="shared" si="27"/>
        <v>0.38009999999999999</v>
      </c>
      <c r="Y95" s="22">
        <f t="shared" si="28"/>
        <v>414.95533170355378</v>
      </c>
    </row>
    <row r="96" spans="1:25" x14ac:dyDescent="0.2">
      <c r="A96" s="1">
        <v>3701</v>
      </c>
      <c r="B96" s="2">
        <v>45104</v>
      </c>
      <c r="C96" s="1">
        <v>20232128</v>
      </c>
      <c r="D96" s="1">
        <v>98</v>
      </c>
      <c r="E96" s="1" t="s">
        <v>25</v>
      </c>
      <c r="F96" s="1" t="s">
        <v>24</v>
      </c>
      <c r="G96" s="2">
        <f t="shared" si="30"/>
        <v>45460</v>
      </c>
      <c r="H96" s="1">
        <f t="shared" si="13"/>
        <v>356</v>
      </c>
      <c r="I96" s="1">
        <v>922</v>
      </c>
      <c r="J96" s="12">
        <f t="shared" si="29"/>
        <v>2.5898876404494384</v>
      </c>
      <c r="K96" s="20">
        <f t="shared" si="20"/>
        <v>105.45342294012275</v>
      </c>
      <c r="L96" s="1"/>
      <c r="M96" s="20">
        <v>10.4741</v>
      </c>
      <c r="N96" s="25">
        <v>1.13602</v>
      </c>
      <c r="O96" s="1">
        <f t="shared" si="23"/>
        <v>10.58</v>
      </c>
      <c r="P96" s="20">
        <f t="shared" si="24"/>
        <v>1.1360195227765726</v>
      </c>
      <c r="Q96" s="20">
        <f t="shared" si="21"/>
        <v>101.86323575246514</v>
      </c>
      <c r="R96" s="20">
        <v>2.0433599999999998</v>
      </c>
      <c r="S96" s="20">
        <f t="shared" si="25"/>
        <v>2.0470000000000002</v>
      </c>
      <c r="T96" s="20">
        <f t="shared" si="22"/>
        <v>64.179434273821514</v>
      </c>
      <c r="U96" s="20">
        <v>0.17689299999999999</v>
      </c>
      <c r="V96" s="20">
        <f t="shared" si="26"/>
        <v>0.17910000000000001</v>
      </c>
      <c r="W96" s="1">
        <v>0.241893</v>
      </c>
      <c r="X96" s="20">
        <f t="shared" si="27"/>
        <v>0.24410000000000001</v>
      </c>
      <c r="Y96" s="22">
        <f t="shared" si="28"/>
        <v>373.35932871887456</v>
      </c>
    </row>
    <row r="97" spans="1:25" x14ac:dyDescent="0.2">
      <c r="A97" s="1" t="s">
        <v>86</v>
      </c>
      <c r="B97" s="2">
        <v>45012</v>
      </c>
      <c r="C97" s="1">
        <v>20231326</v>
      </c>
      <c r="D97" s="1">
        <v>99</v>
      </c>
      <c r="E97" s="1" t="s">
        <v>25</v>
      </c>
      <c r="F97" s="1" t="s">
        <v>24</v>
      </c>
      <c r="G97" s="2">
        <f t="shared" si="30"/>
        <v>45460</v>
      </c>
      <c r="H97" s="1">
        <f t="shared" si="13"/>
        <v>448</v>
      </c>
      <c r="I97" s="1">
        <v>936</v>
      </c>
      <c r="J97" s="12">
        <f t="shared" si="29"/>
        <v>2.0892857142857144</v>
      </c>
      <c r="K97" s="20">
        <f t="shared" si="20"/>
        <v>85.07022722927627</v>
      </c>
      <c r="L97" s="1"/>
      <c r="M97" s="20">
        <v>10.291</v>
      </c>
      <c r="N97" s="25">
        <v>1.0994699999999999</v>
      </c>
      <c r="O97" s="1">
        <f t="shared" si="23"/>
        <v>9.39</v>
      </c>
      <c r="P97" s="20">
        <f t="shared" si="24"/>
        <v>1.0994658119658118</v>
      </c>
      <c r="Q97" s="20">
        <f t="shared" si="21"/>
        <v>98.585581462824649</v>
      </c>
      <c r="R97" s="20">
        <v>1.70461</v>
      </c>
      <c r="S97" s="20">
        <f t="shared" si="25"/>
        <v>1.6719999999999999</v>
      </c>
      <c r="T97" s="20">
        <f t="shared" si="22"/>
        <v>52.422087985261136</v>
      </c>
      <c r="U97" s="20">
        <v>0.30326900000000001</v>
      </c>
      <c r="V97" s="20">
        <f t="shared" si="26"/>
        <v>0.28539999999999999</v>
      </c>
      <c r="W97" s="1">
        <v>0.442297</v>
      </c>
      <c r="X97" s="20">
        <f t="shared" si="27"/>
        <v>0.42449999999999999</v>
      </c>
      <c r="Y97" s="22">
        <f t="shared" si="28"/>
        <v>334.66347814018673</v>
      </c>
    </row>
    <row r="98" spans="1:25" x14ac:dyDescent="0.2">
      <c r="A98" s="1" t="s">
        <v>87</v>
      </c>
      <c r="B98" s="2">
        <v>45048</v>
      </c>
      <c r="C98" s="1">
        <v>20231498</v>
      </c>
      <c r="D98" s="1">
        <v>100</v>
      </c>
      <c r="E98" s="1" t="s">
        <v>25</v>
      </c>
      <c r="F98" s="1" t="s">
        <v>24</v>
      </c>
      <c r="G98" s="2">
        <f t="shared" si="30"/>
        <v>45460</v>
      </c>
      <c r="H98" s="1">
        <f t="shared" si="13"/>
        <v>412</v>
      </c>
      <c r="I98" s="1">
        <v>882</v>
      </c>
      <c r="J98" s="12">
        <f t="shared" si="29"/>
        <v>2.1407766990291264</v>
      </c>
      <c r="K98" s="20">
        <f t="shared" si="20"/>
        <v>87.166804898108325</v>
      </c>
      <c r="L98" s="1"/>
      <c r="M98" s="20">
        <v>9.2031700000000001</v>
      </c>
      <c r="N98" s="25">
        <v>1.0434399999999999</v>
      </c>
      <c r="O98" s="1">
        <f t="shared" si="23"/>
        <v>8.67</v>
      </c>
      <c r="P98" s="20">
        <f t="shared" si="24"/>
        <v>1.0434433106575964</v>
      </c>
      <c r="Q98" s="20">
        <f t="shared" si="21"/>
        <v>93.562223022422316</v>
      </c>
      <c r="R98" s="20">
        <v>3.5140699999999998</v>
      </c>
      <c r="S98" s="20">
        <f t="shared" si="25"/>
        <v>3.4950000000000001</v>
      </c>
      <c r="T98" s="20">
        <f t="shared" si="22"/>
        <v>109.5784674093826</v>
      </c>
      <c r="U98" s="20">
        <v>0.30594199999999999</v>
      </c>
      <c r="V98" s="20">
        <f t="shared" si="26"/>
        <v>0.2954</v>
      </c>
      <c r="W98" s="1">
        <v>0.45984199999999997</v>
      </c>
      <c r="X98" s="20">
        <f t="shared" si="27"/>
        <v>0.44929999999999998</v>
      </c>
      <c r="Y98" s="22">
        <f t="shared" si="28"/>
        <v>383.86971835233555</v>
      </c>
    </row>
    <row r="99" spans="1:25" x14ac:dyDescent="0.2">
      <c r="A99" s="1">
        <v>3328</v>
      </c>
      <c r="B99" s="2">
        <v>45063</v>
      </c>
      <c r="C99" s="1">
        <v>20230564</v>
      </c>
      <c r="D99" s="1">
        <v>101</v>
      </c>
      <c r="E99" s="1" t="s">
        <v>25</v>
      </c>
      <c r="F99" s="1" t="s">
        <v>24</v>
      </c>
      <c r="G99" s="2">
        <f t="shared" si="30"/>
        <v>45460</v>
      </c>
      <c r="H99" s="1">
        <f t="shared" si="13"/>
        <v>397</v>
      </c>
      <c r="I99" s="1">
        <v>1065</v>
      </c>
      <c r="J99" s="12">
        <f t="shared" si="29"/>
        <v>2.6826196473551636</v>
      </c>
      <c r="K99" s="20">
        <f t="shared" si="20"/>
        <v>109.22922672079132</v>
      </c>
      <c r="L99" s="1"/>
      <c r="M99" s="20">
        <v>11.649800000000001</v>
      </c>
      <c r="N99" s="25">
        <v>1.09388</v>
      </c>
      <c r="O99" s="1">
        <f t="shared" si="23"/>
        <v>11.28</v>
      </c>
      <c r="P99" s="20">
        <f t="shared" si="24"/>
        <v>1.0938779342723006</v>
      </c>
      <c r="Q99" s="20">
        <f t="shared" si="21"/>
        <v>98.084534349251399</v>
      </c>
      <c r="R99" s="20">
        <v>3.0894400000000002</v>
      </c>
      <c r="S99" s="20">
        <f t="shared" si="25"/>
        <v>3.0760000000000001</v>
      </c>
      <c r="T99" s="20">
        <f t="shared" si="22"/>
        <v>96.441592489631148</v>
      </c>
      <c r="U99" s="20">
        <v>0.19452900000000001</v>
      </c>
      <c r="V99" s="20">
        <f t="shared" si="26"/>
        <v>0.18720000000000001</v>
      </c>
      <c r="W99" s="1">
        <v>0.31840800000000002</v>
      </c>
      <c r="X99" s="20">
        <f t="shared" si="27"/>
        <v>0.31109999999999999</v>
      </c>
      <c r="Y99" s="22">
        <f t="shared" si="28"/>
        <v>401.83988790892528</v>
      </c>
    </row>
    <row r="100" spans="1:25" x14ac:dyDescent="0.2">
      <c r="A100" s="1">
        <v>2336</v>
      </c>
      <c r="B100" s="2">
        <v>45111</v>
      </c>
      <c r="C100" s="1">
        <v>20232204</v>
      </c>
      <c r="D100" s="1">
        <v>104</v>
      </c>
      <c r="E100" s="1" t="s">
        <v>25</v>
      </c>
      <c r="F100" s="1" t="s">
        <v>24</v>
      </c>
      <c r="G100" s="2">
        <f t="shared" si="30"/>
        <v>45460</v>
      </c>
      <c r="H100" s="1">
        <f t="shared" ref="H100:H160" si="31">G100-B100</f>
        <v>349</v>
      </c>
      <c r="I100" s="1">
        <v>924</v>
      </c>
      <c r="J100" s="12">
        <f t="shared" si="29"/>
        <v>2.6475644699140402</v>
      </c>
      <c r="K100" s="20">
        <f t="shared" si="20"/>
        <v>107.80187196022017</v>
      </c>
      <c r="L100" s="1"/>
      <c r="M100" s="20">
        <v>9.8831000000000007</v>
      </c>
      <c r="N100" s="25">
        <v>1.0696000000000001</v>
      </c>
      <c r="O100" s="1">
        <f t="shared" si="23"/>
        <v>10.08</v>
      </c>
      <c r="P100" s="20">
        <f t="shared" si="24"/>
        <v>1.0695995670995673</v>
      </c>
      <c r="Q100" s="20">
        <f t="shared" si="21"/>
        <v>95.907570846937148</v>
      </c>
      <c r="R100" s="20">
        <v>3.0913200000000001</v>
      </c>
      <c r="S100" s="20">
        <f t="shared" si="25"/>
        <v>3.0979999999999999</v>
      </c>
      <c r="T100" s="20">
        <f t="shared" si="22"/>
        <v>97.131356805226673</v>
      </c>
      <c r="U100" s="20">
        <v>0.29827700000000001</v>
      </c>
      <c r="V100" s="20">
        <f t="shared" si="26"/>
        <v>0.30220000000000002</v>
      </c>
      <c r="W100" s="1">
        <v>0.42534</v>
      </c>
      <c r="X100" s="20">
        <f t="shared" si="27"/>
        <v>0.42920000000000003</v>
      </c>
      <c r="Y100" s="22">
        <f t="shared" si="28"/>
        <v>396.74837045932117</v>
      </c>
    </row>
    <row r="101" spans="1:25" x14ac:dyDescent="0.2">
      <c r="A101" s="1" t="s">
        <v>89</v>
      </c>
      <c r="B101" s="2">
        <v>45141</v>
      </c>
      <c r="C101" s="1">
        <v>20233273</v>
      </c>
      <c r="D101" s="1">
        <v>405</v>
      </c>
      <c r="E101" s="1" t="s">
        <v>25</v>
      </c>
      <c r="F101" s="1" t="s">
        <v>24</v>
      </c>
      <c r="G101" s="2">
        <f t="shared" si="30"/>
        <v>45460</v>
      </c>
      <c r="H101" s="1">
        <f t="shared" si="31"/>
        <v>319</v>
      </c>
      <c r="I101" s="1">
        <v>834</v>
      </c>
      <c r="J101" s="12">
        <f t="shared" si="29"/>
        <v>2.6144200626959249</v>
      </c>
      <c r="K101" s="20">
        <f t="shared" si="20"/>
        <v>106.45231874490577</v>
      </c>
      <c r="L101" s="1"/>
      <c r="M101" s="20">
        <v>8.7944200000000006</v>
      </c>
      <c r="N101" s="25">
        <v>1.0544899999999999</v>
      </c>
      <c r="O101" s="1">
        <f t="shared" si="23"/>
        <v>9.39</v>
      </c>
      <c r="P101" s="20">
        <f t="shared" si="24"/>
        <v>1.0544868105515588</v>
      </c>
      <c r="Q101" s="20">
        <f t="shared" si="21"/>
        <v>94.552458322676273</v>
      </c>
      <c r="R101" s="20">
        <v>1.9468099999999999</v>
      </c>
      <c r="S101" s="20">
        <f t="shared" si="25"/>
        <v>1.968</v>
      </c>
      <c r="T101" s="20">
        <f t="shared" si="22"/>
        <v>61.702553322364786</v>
      </c>
      <c r="U101" s="20">
        <v>0.15920400000000001</v>
      </c>
      <c r="V101" s="20">
        <f t="shared" si="26"/>
        <v>0.1709</v>
      </c>
      <c r="W101" s="1">
        <v>0.14155499999999999</v>
      </c>
      <c r="X101" s="20">
        <f t="shared" si="27"/>
        <v>0.15329999999999999</v>
      </c>
      <c r="Y101" s="22">
        <f t="shared" si="28"/>
        <v>357.25978871262311</v>
      </c>
    </row>
    <row r="102" spans="1:25" x14ac:dyDescent="0.2">
      <c r="A102" s="1" t="s">
        <v>90</v>
      </c>
      <c r="B102" s="2">
        <v>45081</v>
      </c>
      <c r="C102" s="1">
        <v>20232136</v>
      </c>
      <c r="D102" s="1">
        <v>106</v>
      </c>
      <c r="E102" s="1" t="s">
        <v>25</v>
      </c>
      <c r="F102" s="1" t="s">
        <v>24</v>
      </c>
      <c r="G102" s="2">
        <f t="shared" si="30"/>
        <v>45460</v>
      </c>
      <c r="H102" s="1">
        <f t="shared" si="31"/>
        <v>379</v>
      </c>
      <c r="I102" s="1">
        <v>952</v>
      </c>
      <c r="J102" s="12">
        <f t="shared" si="29"/>
        <v>2.5118733509234827</v>
      </c>
      <c r="K102" s="20">
        <f t="shared" si="20"/>
        <v>102.27688595826119</v>
      </c>
      <c r="L102" s="1"/>
      <c r="M102" s="20">
        <v>10.4148</v>
      </c>
      <c r="N102" s="25">
        <v>1.09399</v>
      </c>
      <c r="O102" s="1">
        <f t="shared" ref="O102:O133" si="32">ROUND(M102+4.42*(LN(365)-LN(H102)),2)</f>
        <v>10.25</v>
      </c>
      <c r="P102" s="20">
        <f t="shared" ref="P102:P133" si="33">M102/I102*100</f>
        <v>1.0939915966386553</v>
      </c>
      <c r="Q102" s="20">
        <f t="shared" si="21"/>
        <v>98.094726089963629</v>
      </c>
      <c r="R102" s="20">
        <v>2.6590799999999999</v>
      </c>
      <c r="S102" s="20">
        <f t="shared" ref="S102:S133" si="34">ROUND(R102+0.16*(LN(365)-LN(H102)),3)</f>
        <v>2.653</v>
      </c>
      <c r="T102" s="20">
        <f t="shared" si="22"/>
        <v>83.179305876135047</v>
      </c>
      <c r="U102" s="20">
        <v>0.23889099999999999</v>
      </c>
      <c r="V102" s="20">
        <f t="shared" ref="V102:V133" si="35">ROUND(U102+0.087*(LN(365)-LN(H102)),4)</f>
        <v>0.2356</v>
      </c>
      <c r="W102" s="1">
        <v>0.46253699999999998</v>
      </c>
      <c r="X102" s="20">
        <f t="shared" ref="X102:X133" si="36">ROUND(W102+0.087*(LN(365)-LN(H102)),4)</f>
        <v>0.45929999999999999</v>
      </c>
      <c r="Y102" s="22">
        <f t="shared" ref="Y102:Y133" si="37">SUM((2*Q102),K102,T102)</f>
        <v>381.64564401432352</v>
      </c>
    </row>
    <row r="103" spans="1:25" x14ac:dyDescent="0.2">
      <c r="A103" s="1">
        <v>396</v>
      </c>
      <c r="B103" s="2">
        <v>45065</v>
      </c>
      <c r="C103" s="1">
        <v>20231971</v>
      </c>
      <c r="D103" s="1">
        <v>109</v>
      </c>
      <c r="E103" s="1" t="s">
        <v>25</v>
      </c>
      <c r="F103" s="1" t="s">
        <v>24</v>
      </c>
      <c r="G103" s="2">
        <f t="shared" si="30"/>
        <v>45460</v>
      </c>
      <c r="H103" s="1">
        <f t="shared" si="31"/>
        <v>395</v>
      </c>
      <c r="I103" s="1">
        <v>916</v>
      </c>
      <c r="J103" s="12">
        <f t="shared" si="29"/>
        <v>2.3189873417721518</v>
      </c>
      <c r="K103" s="20">
        <f t="shared" ref="K103:K141" si="38">J103/J$143*100</f>
        <v>94.423074238947407</v>
      </c>
      <c r="L103" s="1"/>
      <c r="M103" s="20">
        <v>9.6790000000000003</v>
      </c>
      <c r="N103" s="25">
        <v>1.0566599999999999</v>
      </c>
      <c r="O103" s="1">
        <f t="shared" si="32"/>
        <v>9.33</v>
      </c>
      <c r="P103" s="20">
        <f t="shared" si="33"/>
        <v>1.0566593886462883</v>
      </c>
      <c r="Q103" s="20">
        <f t="shared" ref="Q103:Q142" si="39">P103/P$143*100</f>
        <v>94.747266448960204</v>
      </c>
      <c r="R103" s="20">
        <v>1.8651500000000001</v>
      </c>
      <c r="S103" s="20">
        <f t="shared" si="34"/>
        <v>1.853</v>
      </c>
      <c r="T103" s="20">
        <f t="shared" ref="T103:T142" si="40">S103/S$143*100</f>
        <v>58.096967127206277</v>
      </c>
      <c r="U103" s="20">
        <v>0.141515</v>
      </c>
      <c r="V103" s="20">
        <f t="shared" si="35"/>
        <v>0.1346</v>
      </c>
      <c r="W103" s="1">
        <v>0.30458800000000003</v>
      </c>
      <c r="X103" s="20">
        <f t="shared" si="36"/>
        <v>0.29770000000000002</v>
      </c>
      <c r="Y103" s="22">
        <f t="shared" si="37"/>
        <v>342.01457426407404</v>
      </c>
    </row>
    <row r="104" spans="1:25" x14ac:dyDescent="0.2">
      <c r="A104" s="1">
        <v>141</v>
      </c>
      <c r="B104" s="2">
        <v>45002</v>
      </c>
      <c r="C104" s="1">
        <v>20230179</v>
      </c>
      <c r="D104" s="1">
        <v>110</v>
      </c>
      <c r="E104" s="1" t="s">
        <v>25</v>
      </c>
      <c r="F104" s="1" t="s">
        <v>24</v>
      </c>
      <c r="G104" s="2">
        <f t="shared" si="30"/>
        <v>45460</v>
      </c>
      <c r="H104" s="1">
        <f t="shared" si="31"/>
        <v>458</v>
      </c>
      <c r="I104" s="1">
        <v>1225</v>
      </c>
      <c r="J104" s="12">
        <f t="shared" si="29"/>
        <v>2.6746724890829694</v>
      </c>
      <c r="K104" s="20">
        <f t="shared" si="38"/>
        <v>108.9056393074376</v>
      </c>
      <c r="L104" s="1"/>
      <c r="M104" s="20">
        <v>13.3744</v>
      </c>
      <c r="N104" s="25">
        <v>1.09179</v>
      </c>
      <c r="O104" s="1">
        <f t="shared" si="32"/>
        <v>12.37</v>
      </c>
      <c r="P104" s="20">
        <f t="shared" si="33"/>
        <v>1.0917877551020407</v>
      </c>
      <c r="Q104" s="20">
        <f t="shared" si="39"/>
        <v>97.897114670877656</v>
      </c>
      <c r="R104" s="20">
        <v>4.1209800000000003</v>
      </c>
      <c r="S104" s="20">
        <f t="shared" si="34"/>
        <v>4.085</v>
      </c>
      <c r="T104" s="20">
        <f t="shared" si="40"/>
        <v>128.07669223671755</v>
      </c>
      <c r="U104" s="20">
        <v>0.20269000000000001</v>
      </c>
      <c r="V104" s="20">
        <f t="shared" si="35"/>
        <v>0.18290000000000001</v>
      </c>
      <c r="W104" s="1">
        <v>0.44237100000000001</v>
      </c>
      <c r="X104" s="20">
        <f t="shared" si="36"/>
        <v>0.42259999999999998</v>
      </c>
      <c r="Y104" s="22">
        <f t="shared" si="37"/>
        <v>432.7765608859105</v>
      </c>
    </row>
    <row r="105" spans="1:25" x14ac:dyDescent="0.2">
      <c r="A105" s="1">
        <v>379</v>
      </c>
      <c r="B105" s="2">
        <v>45019</v>
      </c>
      <c r="C105" s="1">
        <v>20230927</v>
      </c>
      <c r="D105" s="1">
        <v>111</v>
      </c>
      <c r="E105" s="1" t="s">
        <v>25</v>
      </c>
      <c r="F105" s="1" t="s">
        <v>24</v>
      </c>
      <c r="G105" s="2">
        <f t="shared" si="30"/>
        <v>45460</v>
      </c>
      <c r="H105" s="1">
        <f t="shared" si="31"/>
        <v>441</v>
      </c>
      <c r="I105" s="1">
        <v>1040</v>
      </c>
      <c r="J105" s="12">
        <f t="shared" si="29"/>
        <v>2.3582766439909295</v>
      </c>
      <c r="K105" s="20">
        <f t="shared" si="38"/>
        <v>96.022831440452904</v>
      </c>
      <c r="L105" s="1"/>
      <c r="M105" s="20">
        <v>10.926299999999999</v>
      </c>
      <c r="N105" s="25">
        <v>1.05061</v>
      </c>
      <c r="O105" s="1">
        <f t="shared" si="32"/>
        <v>10.09</v>
      </c>
      <c r="P105" s="20">
        <f t="shared" si="33"/>
        <v>1.0506057692307691</v>
      </c>
      <c r="Q105" s="20">
        <f t="shared" si="39"/>
        <v>94.204457765380909</v>
      </c>
      <c r="R105" s="20">
        <v>2.7276400000000001</v>
      </c>
      <c r="S105" s="20">
        <f t="shared" si="34"/>
        <v>2.6970000000000001</v>
      </c>
      <c r="T105" s="20">
        <f t="shared" si="40"/>
        <v>84.558834507326125</v>
      </c>
      <c r="U105" s="20">
        <v>0.21176600000000001</v>
      </c>
      <c r="V105" s="20">
        <f t="shared" si="35"/>
        <v>0.1953</v>
      </c>
      <c r="W105" s="1">
        <v>0.33663599999999999</v>
      </c>
      <c r="X105" s="20">
        <f t="shared" si="36"/>
        <v>0.32019999999999998</v>
      </c>
      <c r="Y105" s="22">
        <f t="shared" si="37"/>
        <v>368.99058147854083</v>
      </c>
    </row>
    <row r="106" spans="1:25" x14ac:dyDescent="0.2">
      <c r="A106" s="1" t="s">
        <v>91</v>
      </c>
      <c r="B106" s="2">
        <v>45038</v>
      </c>
      <c r="C106" s="1">
        <v>20230557</v>
      </c>
      <c r="D106" s="1">
        <v>112</v>
      </c>
      <c r="E106" s="1" t="s">
        <v>25</v>
      </c>
      <c r="F106" s="1" t="s">
        <v>24</v>
      </c>
      <c r="G106" s="2">
        <f t="shared" si="30"/>
        <v>45460</v>
      </c>
      <c r="H106" s="1">
        <f t="shared" si="31"/>
        <v>422</v>
      </c>
      <c r="I106" s="1">
        <v>854</v>
      </c>
      <c r="J106" s="12">
        <f t="shared" si="29"/>
        <v>2.0236966824644549</v>
      </c>
      <c r="K106" s="20">
        <f t="shared" si="38"/>
        <v>82.399614108901602</v>
      </c>
      <c r="L106" s="1"/>
      <c r="M106" s="20">
        <v>10.119999999999999</v>
      </c>
      <c r="N106" s="25">
        <v>1.1850099999999999</v>
      </c>
      <c r="O106" s="1">
        <f t="shared" si="32"/>
        <v>9.48</v>
      </c>
      <c r="P106" s="20">
        <f t="shared" si="33"/>
        <v>1.1850117096018735</v>
      </c>
      <c r="Q106" s="20">
        <f t="shared" si="39"/>
        <v>106.25620838766865</v>
      </c>
      <c r="R106" s="20">
        <v>2.8092100000000002</v>
      </c>
      <c r="S106" s="20">
        <f t="shared" si="34"/>
        <v>2.786</v>
      </c>
      <c r="T106" s="20">
        <f t="shared" si="40"/>
        <v>87.349244693144456</v>
      </c>
      <c r="U106" s="20">
        <v>0.15059800000000001</v>
      </c>
      <c r="V106" s="20">
        <f t="shared" si="35"/>
        <v>0.13800000000000001</v>
      </c>
      <c r="W106" s="1">
        <v>0.19439000000000001</v>
      </c>
      <c r="X106" s="20">
        <f t="shared" si="36"/>
        <v>0.18179999999999999</v>
      </c>
      <c r="Y106" s="22">
        <f t="shared" si="37"/>
        <v>382.26127557738334</v>
      </c>
    </row>
    <row r="107" spans="1:25" x14ac:dyDescent="0.2">
      <c r="A107" s="1">
        <v>2327</v>
      </c>
      <c r="B107" s="2">
        <v>45018</v>
      </c>
      <c r="C107" s="1">
        <v>20232206</v>
      </c>
      <c r="D107" s="1">
        <v>113</v>
      </c>
      <c r="E107" s="1" t="s">
        <v>25</v>
      </c>
      <c r="F107" s="1" t="s">
        <v>24</v>
      </c>
      <c r="G107" s="2">
        <f t="shared" si="30"/>
        <v>45460</v>
      </c>
      <c r="H107" s="1">
        <f t="shared" si="31"/>
        <v>442</v>
      </c>
      <c r="I107" s="1">
        <v>994</v>
      </c>
      <c r="J107" s="12">
        <f t="shared" si="29"/>
        <v>2.248868778280543</v>
      </c>
      <c r="K107" s="20">
        <f t="shared" si="38"/>
        <v>91.568030484790057</v>
      </c>
      <c r="L107" s="1"/>
      <c r="M107" s="20">
        <v>11.9773</v>
      </c>
      <c r="N107" s="25">
        <v>1.20496</v>
      </c>
      <c r="O107" s="1">
        <f t="shared" si="32"/>
        <v>11.13</v>
      </c>
      <c r="P107" s="20">
        <f t="shared" si="33"/>
        <v>1.2049597585513077</v>
      </c>
      <c r="Q107" s="20">
        <f t="shared" si="39"/>
        <v>108.0448861103644</v>
      </c>
      <c r="R107" s="20">
        <v>3.57802</v>
      </c>
      <c r="S107" s="20">
        <f t="shared" si="34"/>
        <v>3.5470000000000002</v>
      </c>
      <c r="T107" s="20">
        <f t="shared" si="40"/>
        <v>111.20881942806295</v>
      </c>
      <c r="U107" s="20">
        <v>0.33840100000000001</v>
      </c>
      <c r="V107" s="20">
        <f t="shared" si="35"/>
        <v>0.32169999999999999</v>
      </c>
      <c r="W107" s="1">
        <v>0.44733800000000001</v>
      </c>
      <c r="X107" s="20">
        <f t="shared" si="36"/>
        <v>0.43070000000000003</v>
      </c>
      <c r="Y107" s="22">
        <f t="shared" si="37"/>
        <v>418.86662213358181</v>
      </c>
    </row>
    <row r="108" spans="1:25" x14ac:dyDescent="0.2">
      <c r="A108" s="1" t="s">
        <v>92</v>
      </c>
      <c r="B108" s="2">
        <v>44990</v>
      </c>
      <c r="C108" s="1">
        <v>20230585</v>
      </c>
      <c r="D108" s="1">
        <v>114</v>
      </c>
      <c r="E108" s="1" t="s">
        <v>25</v>
      </c>
      <c r="F108" s="1" t="s">
        <v>24</v>
      </c>
      <c r="G108" s="2">
        <f t="shared" si="30"/>
        <v>45460</v>
      </c>
      <c r="H108" s="1">
        <f t="shared" si="31"/>
        <v>470</v>
      </c>
      <c r="I108" s="1">
        <v>1020</v>
      </c>
      <c r="J108" s="12">
        <f t="shared" si="29"/>
        <v>2.1702127659574466</v>
      </c>
      <c r="K108" s="20">
        <f t="shared" si="38"/>
        <v>88.365364235974894</v>
      </c>
      <c r="L108" s="1"/>
      <c r="M108" s="20">
        <v>11.3935</v>
      </c>
      <c r="N108" s="25">
        <v>1.1170100000000001</v>
      </c>
      <c r="O108" s="1">
        <f t="shared" si="32"/>
        <v>10.28</v>
      </c>
      <c r="P108" s="20">
        <f t="shared" si="33"/>
        <v>1.1170098039215686</v>
      </c>
      <c r="Q108" s="20">
        <f t="shared" si="39"/>
        <v>100.15869508701726</v>
      </c>
      <c r="R108" s="20">
        <v>3.5467599999999999</v>
      </c>
      <c r="S108" s="20">
        <f t="shared" si="34"/>
        <v>3.5059999999999998</v>
      </c>
      <c r="T108" s="20">
        <f t="shared" si="40"/>
        <v>109.92334956718035</v>
      </c>
      <c r="U108" s="20">
        <v>0.20411199999999999</v>
      </c>
      <c r="V108" s="20">
        <f t="shared" si="35"/>
        <v>0.18210000000000001</v>
      </c>
      <c r="W108" s="1">
        <v>0.33759499999999998</v>
      </c>
      <c r="X108" s="20">
        <f t="shared" si="36"/>
        <v>0.31559999999999999</v>
      </c>
      <c r="Y108" s="22">
        <f t="shared" si="37"/>
        <v>398.60610397718978</v>
      </c>
    </row>
    <row r="109" spans="1:25" x14ac:dyDescent="0.2">
      <c r="A109" s="1" t="s">
        <v>93</v>
      </c>
      <c r="B109" s="2">
        <v>45048</v>
      </c>
      <c r="C109" s="1">
        <v>20231504</v>
      </c>
      <c r="D109" s="1">
        <v>115</v>
      </c>
      <c r="E109" s="1" t="s">
        <v>25</v>
      </c>
      <c r="F109" s="1" t="s">
        <v>24</v>
      </c>
      <c r="G109" s="2">
        <f t="shared" si="30"/>
        <v>45460</v>
      </c>
      <c r="H109" s="1">
        <f t="shared" si="31"/>
        <v>412</v>
      </c>
      <c r="I109" s="1">
        <v>1045</v>
      </c>
      <c r="J109" s="12">
        <f t="shared" si="29"/>
        <v>2.5364077669902914</v>
      </c>
      <c r="K109" s="20">
        <f t="shared" si="38"/>
        <v>103.27586294617142</v>
      </c>
      <c r="L109" s="1"/>
      <c r="M109" s="20">
        <v>13.580399999999999</v>
      </c>
      <c r="N109" s="25">
        <v>1.29956</v>
      </c>
      <c r="O109" s="1">
        <f t="shared" si="32"/>
        <v>13.05</v>
      </c>
      <c r="P109" s="20">
        <f t="shared" si="33"/>
        <v>1.2995598086124402</v>
      </c>
      <c r="Q109" s="20">
        <f t="shared" si="39"/>
        <v>116.52736991312504</v>
      </c>
      <c r="R109" s="20">
        <v>4.3373799999999996</v>
      </c>
      <c r="S109" s="20">
        <f t="shared" si="34"/>
        <v>4.3179999999999996</v>
      </c>
      <c r="T109" s="20">
        <f t="shared" si="40"/>
        <v>135.38192339734306</v>
      </c>
      <c r="U109" s="20">
        <v>0.44034899999999999</v>
      </c>
      <c r="V109" s="20">
        <f t="shared" si="35"/>
        <v>0.42980000000000002</v>
      </c>
      <c r="W109" s="1">
        <v>0.531524</v>
      </c>
      <c r="X109" s="20">
        <f t="shared" si="36"/>
        <v>0.52100000000000002</v>
      </c>
      <c r="Y109" s="22">
        <f t="shared" si="37"/>
        <v>471.7125261697646</v>
      </c>
    </row>
    <row r="110" spans="1:25" x14ac:dyDescent="0.2">
      <c r="A110" s="1">
        <v>156</v>
      </c>
      <c r="B110" s="2">
        <v>45092</v>
      </c>
      <c r="C110" s="1">
        <v>20231694</v>
      </c>
      <c r="D110" s="1">
        <v>117</v>
      </c>
      <c r="E110" s="1" t="s">
        <v>25</v>
      </c>
      <c r="F110" s="1" t="s">
        <v>24</v>
      </c>
      <c r="G110" s="2">
        <f>G177</f>
        <v>45460</v>
      </c>
      <c r="H110" s="1">
        <f t="shared" si="31"/>
        <v>368</v>
      </c>
      <c r="I110" s="1">
        <v>978</v>
      </c>
      <c r="J110" s="12">
        <f t="shared" si="29"/>
        <v>2.6576086956521738</v>
      </c>
      <c r="K110" s="20">
        <f t="shared" si="38"/>
        <v>108.21084645329341</v>
      </c>
      <c r="L110" s="1"/>
      <c r="M110" s="20">
        <v>11.092000000000001</v>
      </c>
      <c r="N110" s="25">
        <v>1.13415</v>
      </c>
      <c r="O110" s="1">
        <f t="shared" si="32"/>
        <v>11.06</v>
      </c>
      <c r="P110" s="20">
        <f t="shared" si="33"/>
        <v>1.1341513292433538</v>
      </c>
      <c r="Q110" s="20">
        <f t="shared" si="39"/>
        <v>101.69572081589047</v>
      </c>
      <c r="R110" s="20">
        <v>3.06976</v>
      </c>
      <c r="S110" s="20">
        <f t="shared" si="34"/>
        <v>3.0680000000000001</v>
      </c>
      <c r="T110" s="20">
        <f t="shared" si="40"/>
        <v>96.190769102141843</v>
      </c>
      <c r="U110" s="20">
        <v>0.132214</v>
      </c>
      <c r="V110" s="20">
        <f t="shared" si="35"/>
        <v>0.13150000000000001</v>
      </c>
      <c r="W110" s="1">
        <v>0.30149700000000001</v>
      </c>
      <c r="X110" s="20">
        <f t="shared" si="36"/>
        <v>0.30080000000000001</v>
      </c>
      <c r="Y110" s="22">
        <f t="shared" si="37"/>
        <v>407.79305718721616</v>
      </c>
    </row>
    <row r="111" spans="1:25" x14ac:dyDescent="0.2">
      <c r="A111" s="1" t="s">
        <v>94</v>
      </c>
      <c r="B111" s="2">
        <v>45080</v>
      </c>
      <c r="C111" s="1">
        <v>20232176</v>
      </c>
      <c r="D111" s="1">
        <v>118</v>
      </c>
      <c r="E111" s="1" t="s">
        <v>25</v>
      </c>
      <c r="F111" s="1" t="s">
        <v>24</v>
      </c>
      <c r="G111" s="2">
        <f t="shared" si="30"/>
        <v>45460</v>
      </c>
      <c r="H111" s="1">
        <f t="shared" si="31"/>
        <v>380</v>
      </c>
      <c r="I111" s="1">
        <v>1025</v>
      </c>
      <c r="J111" s="12">
        <f t="shared" si="29"/>
        <v>2.6973684210526314</v>
      </c>
      <c r="K111" s="20">
        <f t="shared" si="38"/>
        <v>109.82975805129233</v>
      </c>
      <c r="L111" s="1"/>
      <c r="M111" s="20">
        <v>13.4285</v>
      </c>
      <c r="N111" s="25">
        <v>1.3101</v>
      </c>
      <c r="O111" s="1">
        <f t="shared" si="32"/>
        <v>13.25</v>
      </c>
      <c r="P111" s="20">
        <f t="shared" si="33"/>
        <v>1.3100975609756098</v>
      </c>
      <c r="Q111" s="20">
        <f t="shared" si="39"/>
        <v>117.47225645050348</v>
      </c>
      <c r="R111" s="20">
        <v>4.4580799999999998</v>
      </c>
      <c r="S111" s="20">
        <f t="shared" si="34"/>
        <v>4.452</v>
      </c>
      <c r="T111" s="20">
        <f t="shared" si="40"/>
        <v>139.58321513778861</v>
      </c>
      <c r="U111" s="20">
        <v>0.40858800000000001</v>
      </c>
      <c r="V111" s="20">
        <f t="shared" si="35"/>
        <v>0.40510000000000002</v>
      </c>
      <c r="W111" s="1">
        <v>0.58265199999999995</v>
      </c>
      <c r="X111" s="20">
        <f t="shared" si="36"/>
        <v>0.57909999999999995</v>
      </c>
      <c r="Y111" s="22">
        <f t="shared" si="37"/>
        <v>484.35748609008789</v>
      </c>
    </row>
    <row r="112" spans="1:25" x14ac:dyDescent="0.2">
      <c r="A112" s="1">
        <v>6641</v>
      </c>
      <c r="B112" s="2">
        <v>45026</v>
      </c>
      <c r="C112" s="1">
        <v>20231714</v>
      </c>
      <c r="D112" s="1">
        <v>119</v>
      </c>
      <c r="E112" s="1" t="s">
        <v>25</v>
      </c>
      <c r="F112" s="1" t="s">
        <v>24</v>
      </c>
      <c r="G112" s="2">
        <f t="shared" si="30"/>
        <v>45460</v>
      </c>
      <c r="H112" s="1">
        <f t="shared" si="31"/>
        <v>434</v>
      </c>
      <c r="I112" s="1">
        <v>1190</v>
      </c>
      <c r="J112" s="12">
        <f t="shared" si="29"/>
        <v>2.7419354838709675</v>
      </c>
      <c r="K112" s="20">
        <f t="shared" si="38"/>
        <v>111.64441180351668</v>
      </c>
      <c r="L112" s="1"/>
      <c r="M112" s="20">
        <v>13.245900000000001</v>
      </c>
      <c r="N112" s="25">
        <v>1.1131</v>
      </c>
      <c r="O112" s="1">
        <f t="shared" si="32"/>
        <v>12.48</v>
      </c>
      <c r="P112" s="20">
        <f t="shared" si="33"/>
        <v>1.1131008403361347</v>
      </c>
      <c r="Q112" s="20">
        <f t="shared" si="39"/>
        <v>99.808190829592476</v>
      </c>
      <c r="R112" s="20">
        <v>3.42923</v>
      </c>
      <c r="S112" s="20">
        <f t="shared" si="34"/>
        <v>3.4020000000000001</v>
      </c>
      <c r="T112" s="20">
        <f t="shared" si="40"/>
        <v>106.66264552981961</v>
      </c>
      <c r="U112" s="20">
        <v>0.37551099999999998</v>
      </c>
      <c r="V112" s="20">
        <f t="shared" si="35"/>
        <v>0.3604</v>
      </c>
      <c r="W112" s="1">
        <v>0.62046299999999999</v>
      </c>
      <c r="X112" s="20">
        <f t="shared" si="36"/>
        <v>0.60540000000000005</v>
      </c>
      <c r="Y112" s="22">
        <f t="shared" si="37"/>
        <v>417.9234389925212</v>
      </c>
    </row>
    <row r="113" spans="1:25" x14ac:dyDescent="0.2">
      <c r="A113" s="1">
        <v>399</v>
      </c>
      <c r="B113" s="2">
        <v>45131</v>
      </c>
      <c r="C113" s="1">
        <v>20231972</v>
      </c>
      <c r="D113" s="1">
        <v>120</v>
      </c>
      <c r="E113" s="1" t="s">
        <v>25</v>
      </c>
      <c r="F113" s="1" t="s">
        <v>24</v>
      </c>
      <c r="G113" s="2">
        <f t="shared" si="30"/>
        <v>45460</v>
      </c>
      <c r="H113" s="1">
        <f t="shared" si="31"/>
        <v>329</v>
      </c>
      <c r="I113" s="1">
        <v>914</v>
      </c>
      <c r="J113" s="12">
        <f t="shared" si="29"/>
        <v>2.7781155015197569</v>
      </c>
      <c r="K113" s="20">
        <f t="shared" si="38"/>
        <v>113.11756710319476</v>
      </c>
      <c r="L113" s="1"/>
      <c r="M113" s="20">
        <v>10.630800000000001</v>
      </c>
      <c r="N113" s="25">
        <v>1.1631100000000001</v>
      </c>
      <c r="O113" s="1">
        <f t="shared" si="32"/>
        <v>11.09</v>
      </c>
      <c r="P113" s="20">
        <f t="shared" si="33"/>
        <v>1.1631072210065647</v>
      </c>
      <c r="Q113" s="20">
        <f t="shared" si="39"/>
        <v>104.29210298183227</v>
      </c>
      <c r="R113" s="20">
        <v>4.46875</v>
      </c>
      <c r="S113" s="20">
        <f t="shared" si="34"/>
        <v>4.4850000000000003</v>
      </c>
      <c r="T113" s="20">
        <f t="shared" si="40"/>
        <v>140.61786161118195</v>
      </c>
      <c r="U113" s="20">
        <v>0.241789</v>
      </c>
      <c r="V113" s="20">
        <f t="shared" si="35"/>
        <v>0.25080000000000002</v>
      </c>
      <c r="W113" s="1">
        <v>0.30135099999999998</v>
      </c>
      <c r="X113" s="20">
        <f t="shared" si="36"/>
        <v>0.31040000000000001</v>
      </c>
      <c r="Y113" s="22">
        <f t="shared" si="37"/>
        <v>462.31963467804121</v>
      </c>
    </row>
    <row r="114" spans="1:25" x14ac:dyDescent="0.2">
      <c r="A114" s="1">
        <v>369</v>
      </c>
      <c r="B114" s="2">
        <v>45004</v>
      </c>
      <c r="C114" s="1">
        <v>20230209</v>
      </c>
      <c r="D114" s="1">
        <v>121</v>
      </c>
      <c r="E114" s="1" t="s">
        <v>25</v>
      </c>
      <c r="F114" s="1" t="s">
        <v>24</v>
      </c>
      <c r="G114" s="2">
        <f t="shared" si="30"/>
        <v>45460</v>
      </c>
      <c r="H114" s="1">
        <f t="shared" si="31"/>
        <v>456</v>
      </c>
      <c r="I114" s="1">
        <v>994</v>
      </c>
      <c r="J114" s="12">
        <f t="shared" si="29"/>
        <v>2.1798245614035086</v>
      </c>
      <c r="K114" s="20">
        <f t="shared" si="38"/>
        <v>88.756731303239491</v>
      </c>
      <c r="L114" s="1"/>
      <c r="M114" s="20">
        <v>11.2027</v>
      </c>
      <c r="N114" s="25">
        <v>1.12703</v>
      </c>
      <c r="O114" s="1">
        <f t="shared" si="32"/>
        <v>10.220000000000001</v>
      </c>
      <c r="P114" s="20">
        <f t="shared" si="33"/>
        <v>1.1270321931589538</v>
      </c>
      <c r="Q114" s="20">
        <f t="shared" si="39"/>
        <v>101.0573706618837</v>
      </c>
      <c r="R114" s="20">
        <v>2.6168800000000001</v>
      </c>
      <c r="S114" s="20">
        <f t="shared" si="34"/>
        <v>2.581</v>
      </c>
      <c r="T114" s="20">
        <f t="shared" si="40"/>
        <v>80.921895388731457</v>
      </c>
      <c r="U114" s="20">
        <v>0.28750799999999999</v>
      </c>
      <c r="V114" s="20">
        <f t="shared" si="35"/>
        <v>0.2681</v>
      </c>
      <c r="W114" s="1">
        <v>0.37214399999999997</v>
      </c>
      <c r="X114" s="20">
        <f t="shared" si="36"/>
        <v>0.3528</v>
      </c>
      <c r="Y114" s="22">
        <f t="shared" si="37"/>
        <v>371.79336801573834</v>
      </c>
    </row>
    <row r="115" spans="1:25" x14ac:dyDescent="0.2">
      <c r="A115" s="1">
        <v>2061</v>
      </c>
      <c r="B115" s="2">
        <v>44990</v>
      </c>
      <c r="C115" s="1">
        <v>20231147</v>
      </c>
      <c r="D115" s="1">
        <v>123</v>
      </c>
      <c r="E115" s="1" t="s">
        <v>25</v>
      </c>
      <c r="F115" s="1" t="s">
        <v>24</v>
      </c>
      <c r="G115" s="2">
        <f t="shared" si="30"/>
        <v>45460</v>
      </c>
      <c r="H115" s="1">
        <f t="shared" si="31"/>
        <v>470</v>
      </c>
      <c r="I115" s="1">
        <v>1220</v>
      </c>
      <c r="J115" s="12">
        <f t="shared" si="29"/>
        <v>2.5957446808510638</v>
      </c>
      <c r="K115" s="20">
        <f t="shared" si="38"/>
        <v>105.6919062430288</v>
      </c>
      <c r="L115" s="1"/>
      <c r="M115" s="20">
        <v>13.619400000000001</v>
      </c>
      <c r="N115" s="25">
        <v>1.1163400000000001</v>
      </c>
      <c r="O115" s="1">
        <f t="shared" si="32"/>
        <v>12.5</v>
      </c>
      <c r="P115" s="20">
        <f t="shared" si="33"/>
        <v>1.1163442622950821</v>
      </c>
      <c r="Q115" s="20">
        <f t="shared" si="39"/>
        <v>100.09901809886466</v>
      </c>
      <c r="R115" s="20">
        <v>4.1409799999999999</v>
      </c>
      <c r="S115" s="20">
        <f t="shared" si="34"/>
        <v>4.101</v>
      </c>
      <c r="T115" s="20">
        <f t="shared" si="40"/>
        <v>128.57833901169613</v>
      </c>
      <c r="U115" s="20">
        <v>0.419655</v>
      </c>
      <c r="V115" s="20">
        <f t="shared" si="35"/>
        <v>0.3977</v>
      </c>
      <c r="W115" s="1">
        <v>0.52759500000000004</v>
      </c>
      <c r="X115" s="20">
        <f t="shared" si="36"/>
        <v>0.50560000000000005</v>
      </c>
      <c r="Y115" s="22">
        <f t="shared" si="37"/>
        <v>434.46828145245422</v>
      </c>
    </row>
    <row r="116" spans="1:25" x14ac:dyDescent="0.2">
      <c r="A116" s="1" t="s">
        <v>96</v>
      </c>
      <c r="B116" s="2">
        <v>44990</v>
      </c>
      <c r="C116" s="1">
        <v>20232167</v>
      </c>
      <c r="D116" s="1">
        <v>124</v>
      </c>
      <c r="E116" s="1" t="s">
        <v>25</v>
      </c>
      <c r="F116" s="1" t="s">
        <v>24</v>
      </c>
      <c r="G116" s="2">
        <f t="shared" si="30"/>
        <v>45460</v>
      </c>
      <c r="H116" s="1">
        <f t="shared" si="31"/>
        <v>470</v>
      </c>
      <c r="I116" s="1">
        <v>986</v>
      </c>
      <c r="J116" s="12">
        <f t="shared" si="29"/>
        <v>2.0978723404255319</v>
      </c>
      <c r="K116" s="20">
        <f t="shared" si="38"/>
        <v>85.419852094775734</v>
      </c>
      <c r="L116" s="1"/>
      <c r="M116" s="20">
        <v>10.8086</v>
      </c>
      <c r="N116" s="25">
        <v>1.0962099999999999</v>
      </c>
      <c r="O116" s="1">
        <f t="shared" si="32"/>
        <v>9.69</v>
      </c>
      <c r="P116" s="20">
        <f t="shared" si="33"/>
        <v>1.096206896551724</v>
      </c>
      <c r="Q116" s="20">
        <f t="shared" si="39"/>
        <v>98.293364945003546</v>
      </c>
      <c r="R116" s="20">
        <v>3.09382</v>
      </c>
      <c r="S116" s="20">
        <f t="shared" si="34"/>
        <v>3.0529999999999999</v>
      </c>
      <c r="T116" s="20">
        <f t="shared" si="40"/>
        <v>95.720475250599435</v>
      </c>
      <c r="U116" s="20">
        <v>0.19796800000000001</v>
      </c>
      <c r="V116" s="20">
        <f t="shared" si="35"/>
        <v>0.17599999999999999</v>
      </c>
      <c r="W116" s="1">
        <v>0.426344</v>
      </c>
      <c r="X116" s="20">
        <f t="shared" si="36"/>
        <v>0.40429999999999999</v>
      </c>
      <c r="Y116" s="22">
        <f t="shared" si="37"/>
        <v>377.72705723538229</v>
      </c>
    </row>
    <row r="117" spans="1:25" x14ac:dyDescent="0.2">
      <c r="A117" s="1" t="s">
        <v>100</v>
      </c>
      <c r="B117" s="2">
        <v>45093</v>
      </c>
      <c r="C117" s="1">
        <v>20136216</v>
      </c>
      <c r="D117" s="1">
        <v>129</v>
      </c>
      <c r="E117" s="1" t="s">
        <v>25</v>
      </c>
      <c r="F117" s="1" t="s">
        <v>24</v>
      </c>
      <c r="G117" s="2">
        <f>G178</f>
        <v>45460</v>
      </c>
      <c r="H117" s="1">
        <f t="shared" si="31"/>
        <v>367</v>
      </c>
      <c r="I117" s="1">
        <v>874</v>
      </c>
      <c r="J117" s="12">
        <f t="shared" si="29"/>
        <v>2.3814713896457764</v>
      </c>
      <c r="K117" s="20">
        <f t="shared" si="38"/>
        <v>96.967260567542255</v>
      </c>
      <c r="L117" s="1"/>
      <c r="M117" s="20">
        <v>9.2883499999999994</v>
      </c>
      <c r="N117" s="12">
        <v>1.06274</v>
      </c>
      <c r="O117" s="1">
        <f t="shared" si="32"/>
        <v>9.26</v>
      </c>
      <c r="P117" s="20">
        <f t="shared" si="33"/>
        <v>1.0627402745995422</v>
      </c>
      <c r="Q117" s="20">
        <f t="shared" si="39"/>
        <v>95.292520035735038</v>
      </c>
      <c r="R117" s="20">
        <v>2.5715699999999999</v>
      </c>
      <c r="S117" s="20">
        <f t="shared" si="34"/>
        <v>2.5710000000000002</v>
      </c>
      <c r="T117" s="20">
        <f t="shared" si="40"/>
        <v>80.608366154369861</v>
      </c>
      <c r="U117" s="20">
        <v>0.160575</v>
      </c>
      <c r="V117" s="20">
        <f t="shared" si="35"/>
        <v>0.16009999999999999</v>
      </c>
      <c r="W117" s="1">
        <v>0.30433199999999999</v>
      </c>
      <c r="X117" s="20">
        <f t="shared" si="36"/>
        <v>0.3039</v>
      </c>
      <c r="Y117" s="22">
        <f t="shared" si="37"/>
        <v>368.16066679338223</v>
      </c>
    </row>
    <row r="118" spans="1:25" x14ac:dyDescent="0.2">
      <c r="A118" s="1" t="s">
        <v>101</v>
      </c>
      <c r="B118" s="2">
        <v>45008</v>
      </c>
      <c r="C118" s="1">
        <v>20234562</v>
      </c>
      <c r="D118" s="1">
        <v>130</v>
      </c>
      <c r="E118" s="1" t="s">
        <v>25</v>
      </c>
      <c r="F118" s="1" t="s">
        <v>24</v>
      </c>
      <c r="G118" s="2">
        <f t="shared" si="30"/>
        <v>45460</v>
      </c>
      <c r="H118" s="1">
        <f t="shared" si="31"/>
        <v>452</v>
      </c>
      <c r="I118" s="1">
        <v>1130</v>
      </c>
      <c r="J118" s="12">
        <f t="shared" si="29"/>
        <v>2.5</v>
      </c>
      <c r="K118" s="20">
        <f t="shared" si="38"/>
        <v>101.79343429144167</v>
      </c>
      <c r="L118" s="1"/>
      <c r="M118" s="20">
        <v>13.061400000000001</v>
      </c>
      <c r="N118" s="25">
        <v>1.15588</v>
      </c>
      <c r="O118" s="1">
        <f t="shared" si="32"/>
        <v>12.12</v>
      </c>
      <c r="P118" s="20">
        <f t="shared" si="33"/>
        <v>1.1558761061946903</v>
      </c>
      <c r="Q118" s="20">
        <f t="shared" si="39"/>
        <v>103.64371205362464</v>
      </c>
      <c r="R118" s="20">
        <v>3.0493199999999998</v>
      </c>
      <c r="S118" s="20">
        <f t="shared" si="34"/>
        <v>3.0150000000000001</v>
      </c>
      <c r="T118" s="20">
        <f t="shared" si="40"/>
        <v>94.529064160025328</v>
      </c>
      <c r="U118" s="20">
        <v>0.39984799999999998</v>
      </c>
      <c r="V118" s="20">
        <f t="shared" si="35"/>
        <v>0.38119999999999998</v>
      </c>
      <c r="W118" s="1">
        <v>0.63824599999999998</v>
      </c>
      <c r="X118" s="20">
        <f t="shared" si="36"/>
        <v>0.61960000000000004</v>
      </c>
      <c r="Y118" s="22">
        <f t="shared" si="37"/>
        <v>403.60992255871628</v>
      </c>
    </row>
    <row r="119" spans="1:25" x14ac:dyDescent="0.2">
      <c r="A119" s="1">
        <v>380</v>
      </c>
      <c r="B119" s="2">
        <v>45002</v>
      </c>
      <c r="C119" s="1">
        <v>20230926</v>
      </c>
      <c r="D119" s="1">
        <v>131</v>
      </c>
      <c r="E119" s="1" t="s">
        <v>25</v>
      </c>
      <c r="F119" s="1" t="s">
        <v>24</v>
      </c>
      <c r="G119" s="2">
        <f t="shared" si="30"/>
        <v>45460</v>
      </c>
      <c r="H119" s="1">
        <f t="shared" si="31"/>
        <v>458</v>
      </c>
      <c r="I119" s="1">
        <v>1115</v>
      </c>
      <c r="J119" s="12">
        <f t="shared" si="29"/>
        <v>2.4344978165938866</v>
      </c>
      <c r="K119" s="20">
        <f t="shared" si="38"/>
        <v>99.126357410443205</v>
      </c>
      <c r="L119" s="1"/>
      <c r="M119" s="20">
        <v>12.267200000000001</v>
      </c>
      <c r="N119" s="25">
        <v>1.1002000000000001</v>
      </c>
      <c r="O119" s="1">
        <f t="shared" si="32"/>
        <v>11.26</v>
      </c>
      <c r="P119" s="20">
        <f t="shared" si="33"/>
        <v>1.1001973094170403</v>
      </c>
      <c r="Q119" s="20">
        <f t="shared" si="39"/>
        <v>98.651172498746902</v>
      </c>
      <c r="R119" s="20">
        <v>2.7049300000000001</v>
      </c>
      <c r="S119" s="20">
        <f t="shared" si="34"/>
        <v>2.669</v>
      </c>
      <c r="T119" s="20">
        <f t="shared" si="40"/>
        <v>83.680952651113628</v>
      </c>
      <c r="U119" s="20">
        <v>0.16283900000000001</v>
      </c>
      <c r="V119" s="20">
        <f t="shared" si="35"/>
        <v>0.1431</v>
      </c>
      <c r="W119" s="1">
        <v>0.480792</v>
      </c>
      <c r="X119" s="20">
        <f t="shared" si="36"/>
        <v>0.46100000000000002</v>
      </c>
      <c r="Y119" s="22">
        <f t="shared" si="37"/>
        <v>380.10965505905062</v>
      </c>
    </row>
    <row r="120" spans="1:25" x14ac:dyDescent="0.2">
      <c r="A120" s="1">
        <v>302</v>
      </c>
      <c r="B120" s="2">
        <v>45119</v>
      </c>
      <c r="C120" s="1">
        <v>20232363</v>
      </c>
      <c r="D120" s="1">
        <v>132</v>
      </c>
      <c r="E120" s="1" t="s">
        <v>25</v>
      </c>
      <c r="F120" s="1" t="s">
        <v>24</v>
      </c>
      <c r="G120" s="2">
        <f t="shared" si="30"/>
        <v>45460</v>
      </c>
      <c r="H120" s="1">
        <f t="shared" si="31"/>
        <v>341</v>
      </c>
      <c r="I120" s="1">
        <v>898</v>
      </c>
      <c r="J120" s="12">
        <f t="shared" si="29"/>
        <v>2.6334310850439882</v>
      </c>
      <c r="K120" s="20">
        <f t="shared" si="38"/>
        <v>107.22639764658607</v>
      </c>
      <c r="L120" s="1"/>
      <c r="M120" s="20">
        <v>9.9795200000000008</v>
      </c>
      <c r="N120" s="25">
        <v>1.11131</v>
      </c>
      <c r="O120" s="1">
        <f t="shared" si="32"/>
        <v>10.28</v>
      </c>
      <c r="P120" s="20">
        <f t="shared" si="33"/>
        <v>1.1113051224944321</v>
      </c>
      <c r="Q120" s="20">
        <f t="shared" si="39"/>
        <v>99.647174556379866</v>
      </c>
      <c r="R120" s="20">
        <v>4.1472100000000003</v>
      </c>
      <c r="S120" s="20">
        <f t="shared" si="34"/>
        <v>4.1580000000000004</v>
      </c>
      <c r="T120" s="20">
        <f t="shared" si="40"/>
        <v>130.36545564755733</v>
      </c>
      <c r="U120" s="20">
        <v>0.182785</v>
      </c>
      <c r="V120" s="20">
        <f t="shared" si="35"/>
        <v>0.18870000000000001</v>
      </c>
      <c r="W120" s="1">
        <v>0.28321800000000003</v>
      </c>
      <c r="X120" s="20">
        <f t="shared" si="36"/>
        <v>0.28910000000000002</v>
      </c>
      <c r="Y120" s="22">
        <f t="shared" si="37"/>
        <v>436.88620240690312</v>
      </c>
    </row>
    <row r="121" spans="1:25" x14ac:dyDescent="0.2">
      <c r="A121" s="1" t="s">
        <v>102</v>
      </c>
      <c r="B121" s="2">
        <v>45062</v>
      </c>
      <c r="C121" s="1">
        <v>20234741</v>
      </c>
      <c r="D121" s="1">
        <v>133</v>
      </c>
      <c r="E121" s="1" t="s">
        <v>25</v>
      </c>
      <c r="F121" s="1" t="s">
        <v>24</v>
      </c>
      <c r="G121" s="2">
        <f t="shared" si="30"/>
        <v>45460</v>
      </c>
      <c r="H121" s="1">
        <f t="shared" si="31"/>
        <v>398</v>
      </c>
      <c r="I121" s="1">
        <v>1015</v>
      </c>
      <c r="J121" s="12">
        <f t="shared" si="29"/>
        <v>2.550251256281407</v>
      </c>
      <c r="K121" s="20">
        <f t="shared" si="38"/>
        <v>103.8395334731792</v>
      </c>
      <c r="L121" s="1"/>
      <c r="M121" s="20">
        <v>11.520799999999999</v>
      </c>
      <c r="N121" s="25">
        <v>1.1350499999999999</v>
      </c>
      <c r="O121" s="1">
        <f t="shared" si="32"/>
        <v>11.14</v>
      </c>
      <c r="P121" s="20">
        <f t="shared" si="33"/>
        <v>1.1350541871921183</v>
      </c>
      <c r="Q121" s="20">
        <f t="shared" si="39"/>
        <v>101.77667719933466</v>
      </c>
      <c r="R121" s="20">
        <v>3.4224800000000002</v>
      </c>
      <c r="S121" s="20">
        <f t="shared" si="34"/>
        <v>3.4089999999999998</v>
      </c>
      <c r="T121" s="20">
        <f t="shared" si="40"/>
        <v>106.88211599387274</v>
      </c>
      <c r="U121" s="20">
        <v>0.26370700000000002</v>
      </c>
      <c r="V121" s="20">
        <f t="shared" si="35"/>
        <v>0.25619999999999998</v>
      </c>
      <c r="W121" s="1">
        <v>0.46198</v>
      </c>
      <c r="X121" s="20">
        <f t="shared" si="36"/>
        <v>0.45440000000000003</v>
      </c>
      <c r="Y121" s="22">
        <f t="shared" si="37"/>
        <v>414.27500386572126</v>
      </c>
    </row>
    <row r="122" spans="1:25" x14ac:dyDescent="0.2">
      <c r="A122" s="1" t="s">
        <v>103</v>
      </c>
      <c r="B122" s="2">
        <v>45047</v>
      </c>
      <c r="C122" s="1">
        <v>20230710</v>
      </c>
      <c r="D122" s="1">
        <v>134</v>
      </c>
      <c r="E122" s="1" t="s">
        <v>25</v>
      </c>
      <c r="F122" s="1" t="s">
        <v>24</v>
      </c>
      <c r="G122" s="2">
        <f t="shared" si="30"/>
        <v>45460</v>
      </c>
      <c r="H122" s="1">
        <f t="shared" si="31"/>
        <v>413</v>
      </c>
      <c r="I122" s="1">
        <v>1030</v>
      </c>
      <c r="J122" s="12">
        <f t="shared" si="29"/>
        <v>2.4939467312348667</v>
      </c>
      <c r="K122" s="20">
        <f t="shared" si="38"/>
        <v>101.54696108492487</v>
      </c>
      <c r="L122" s="1"/>
      <c r="M122" s="20">
        <v>11.463699999999999</v>
      </c>
      <c r="N122" s="25">
        <v>1.1129800000000001</v>
      </c>
      <c r="O122" s="1">
        <f t="shared" si="32"/>
        <v>10.92</v>
      </c>
      <c r="P122" s="20">
        <f t="shared" si="33"/>
        <v>1.1129805825242718</v>
      </c>
      <c r="Q122" s="20">
        <f t="shared" si="39"/>
        <v>99.797407696384582</v>
      </c>
      <c r="R122" s="20">
        <v>2.8177500000000002</v>
      </c>
      <c r="S122" s="20">
        <f t="shared" si="34"/>
        <v>2.798</v>
      </c>
      <c r="T122" s="20">
        <f t="shared" si="40"/>
        <v>87.725479774378385</v>
      </c>
      <c r="U122" s="20">
        <v>0.37964199999999998</v>
      </c>
      <c r="V122" s="20">
        <f t="shared" si="35"/>
        <v>0.36890000000000001</v>
      </c>
      <c r="W122" s="1">
        <v>0.46320499999999998</v>
      </c>
      <c r="X122" s="20">
        <f t="shared" si="36"/>
        <v>0.45250000000000001</v>
      </c>
      <c r="Y122" s="22">
        <f t="shared" si="37"/>
        <v>388.86725625207248</v>
      </c>
    </row>
    <row r="123" spans="1:25" x14ac:dyDescent="0.2">
      <c r="A123" s="1">
        <v>5723</v>
      </c>
      <c r="B123" s="2">
        <v>45053</v>
      </c>
      <c r="C123" s="1">
        <v>20230485</v>
      </c>
      <c r="D123" s="1">
        <v>135</v>
      </c>
      <c r="E123" s="1" t="s">
        <v>25</v>
      </c>
      <c r="F123" s="1" t="s">
        <v>24</v>
      </c>
      <c r="G123" s="2">
        <f t="shared" si="30"/>
        <v>45460</v>
      </c>
      <c r="H123" s="1">
        <f t="shared" si="31"/>
        <v>407</v>
      </c>
      <c r="I123" s="1">
        <v>970</v>
      </c>
      <c r="J123" s="12">
        <f t="shared" si="29"/>
        <v>2.3832923832923831</v>
      </c>
      <c r="K123" s="20">
        <f t="shared" si="38"/>
        <v>97.041406646386648</v>
      </c>
      <c r="L123" s="1"/>
      <c r="M123" s="20">
        <v>11.017099999999999</v>
      </c>
      <c r="N123" s="25">
        <v>1.13578</v>
      </c>
      <c r="O123" s="1">
        <f t="shared" si="32"/>
        <v>10.54</v>
      </c>
      <c r="P123" s="20">
        <f t="shared" si="33"/>
        <v>1.135783505154639</v>
      </c>
      <c r="Q123" s="20">
        <f t="shared" si="39"/>
        <v>101.84207280747806</v>
      </c>
      <c r="R123" s="20">
        <v>2.5528599999999999</v>
      </c>
      <c r="S123" s="20">
        <f t="shared" si="34"/>
        <v>2.5350000000000001</v>
      </c>
      <c r="T123" s="20">
        <f t="shared" si="40"/>
        <v>79.479660910668059</v>
      </c>
      <c r="U123" s="20">
        <v>0.10613599999999999</v>
      </c>
      <c r="V123" s="20">
        <f t="shared" si="35"/>
        <v>9.6699999999999994E-2</v>
      </c>
      <c r="W123" s="1">
        <v>0.233153</v>
      </c>
      <c r="X123" s="20">
        <f t="shared" si="36"/>
        <v>0.22370000000000001</v>
      </c>
      <c r="Y123" s="22">
        <f t="shared" si="37"/>
        <v>380.20521317201087</v>
      </c>
    </row>
    <row r="124" spans="1:25" x14ac:dyDescent="0.2">
      <c r="A124" s="1">
        <v>2102</v>
      </c>
      <c r="B124" s="2">
        <v>45079</v>
      </c>
      <c r="C124" s="1">
        <v>20231162</v>
      </c>
      <c r="D124" s="1">
        <v>136</v>
      </c>
      <c r="E124" s="1" t="s">
        <v>25</v>
      </c>
      <c r="F124" s="1" t="s">
        <v>24</v>
      </c>
      <c r="G124" s="2">
        <f t="shared" si="30"/>
        <v>45460</v>
      </c>
      <c r="H124" s="1">
        <f t="shared" si="31"/>
        <v>381</v>
      </c>
      <c r="I124" s="1">
        <v>1025</v>
      </c>
      <c r="J124" s="12">
        <f t="shared" si="29"/>
        <v>2.690288713910761</v>
      </c>
      <c r="K124" s="20">
        <f t="shared" si="38"/>
        <v>109.54149096979286</v>
      </c>
      <c r="L124" s="1"/>
      <c r="M124" s="20">
        <v>11.8978</v>
      </c>
      <c r="N124" s="25">
        <v>1.16076</v>
      </c>
      <c r="O124" s="1">
        <f t="shared" si="32"/>
        <v>11.71</v>
      </c>
      <c r="P124" s="20">
        <f t="shared" si="33"/>
        <v>1.1607609756097561</v>
      </c>
      <c r="Q124" s="20">
        <f t="shared" si="39"/>
        <v>104.08172266424398</v>
      </c>
      <c r="R124" s="20">
        <v>2.5486599999999999</v>
      </c>
      <c r="S124" s="20">
        <f t="shared" si="34"/>
        <v>2.5419999999999998</v>
      </c>
      <c r="T124" s="20">
        <f t="shared" si="40"/>
        <v>79.699131374721176</v>
      </c>
      <c r="U124" s="20">
        <v>0.320963</v>
      </c>
      <c r="V124" s="20">
        <f t="shared" si="35"/>
        <v>0.31719999999999998</v>
      </c>
      <c r="W124" s="1">
        <v>0.45992300000000003</v>
      </c>
      <c r="X124" s="20">
        <f t="shared" si="36"/>
        <v>0.45619999999999999</v>
      </c>
      <c r="Y124" s="22">
        <f t="shared" si="37"/>
        <v>397.40406767300198</v>
      </c>
    </row>
    <row r="125" spans="1:25" x14ac:dyDescent="0.2">
      <c r="A125" s="1">
        <v>2090</v>
      </c>
      <c r="B125" s="2">
        <v>45030</v>
      </c>
      <c r="C125" s="1">
        <v>20231153</v>
      </c>
      <c r="D125" s="1">
        <v>137</v>
      </c>
      <c r="E125" s="1" t="s">
        <v>25</v>
      </c>
      <c r="F125" s="1" t="s">
        <v>24</v>
      </c>
      <c r="G125" s="2">
        <f t="shared" si="30"/>
        <v>45460</v>
      </c>
      <c r="H125" s="1">
        <f t="shared" si="31"/>
        <v>430</v>
      </c>
      <c r="I125" s="1">
        <v>1205</v>
      </c>
      <c r="J125" s="12">
        <f t="shared" si="29"/>
        <v>2.8023255813953489</v>
      </c>
      <c r="K125" s="20">
        <f t="shared" si="38"/>
        <v>114.1033379731974</v>
      </c>
      <c r="L125" s="1"/>
      <c r="M125" s="20">
        <v>13.790800000000001</v>
      </c>
      <c r="N125" s="25">
        <v>1.14446</v>
      </c>
      <c r="O125" s="1">
        <f t="shared" si="32"/>
        <v>13.07</v>
      </c>
      <c r="P125" s="20">
        <f t="shared" si="33"/>
        <v>1.1444647302904565</v>
      </c>
      <c r="Q125" s="20">
        <f t="shared" si="39"/>
        <v>102.62049048860089</v>
      </c>
      <c r="R125" s="20">
        <v>5.4541599999999999</v>
      </c>
      <c r="S125" s="20">
        <f t="shared" si="34"/>
        <v>5.4279999999999999</v>
      </c>
      <c r="T125" s="20">
        <f t="shared" si="40"/>
        <v>170.18366841148173</v>
      </c>
      <c r="U125" s="20">
        <v>0.30234499999999997</v>
      </c>
      <c r="V125" s="20">
        <f t="shared" si="35"/>
        <v>0.28810000000000002</v>
      </c>
      <c r="W125" s="1">
        <v>0.53137100000000004</v>
      </c>
      <c r="X125" s="20">
        <f t="shared" si="36"/>
        <v>0.5171</v>
      </c>
      <c r="Y125" s="24">
        <f t="shared" si="37"/>
        <v>489.52798736188089</v>
      </c>
    </row>
    <row r="126" spans="1:25" x14ac:dyDescent="0.2">
      <c r="A126" s="1">
        <v>3429</v>
      </c>
      <c r="B126" s="2">
        <v>45045</v>
      </c>
      <c r="C126" s="1">
        <v>20230972</v>
      </c>
      <c r="D126" s="1">
        <v>138</v>
      </c>
      <c r="E126" s="1" t="s">
        <v>25</v>
      </c>
      <c r="F126" s="1" t="s">
        <v>24</v>
      </c>
      <c r="G126" s="2">
        <f t="shared" si="30"/>
        <v>45460</v>
      </c>
      <c r="H126" s="1">
        <f t="shared" si="31"/>
        <v>415</v>
      </c>
      <c r="I126" s="1">
        <v>1035</v>
      </c>
      <c r="J126" s="12">
        <f t="shared" si="29"/>
        <v>2.4939759036144578</v>
      </c>
      <c r="K126" s="20">
        <f t="shared" si="38"/>
        <v>101.54814890760689</v>
      </c>
      <c r="L126" s="1"/>
      <c r="M126" s="20">
        <v>11.095000000000001</v>
      </c>
      <c r="N126" s="25">
        <v>1.0719799999999999</v>
      </c>
      <c r="O126" s="1">
        <f t="shared" si="32"/>
        <v>10.53</v>
      </c>
      <c r="P126" s="20">
        <f t="shared" si="33"/>
        <v>1.0719806763285025</v>
      </c>
      <c r="Q126" s="20">
        <f t="shared" si="39"/>
        <v>96.121077292800493</v>
      </c>
      <c r="R126" s="20">
        <v>2.6970999999999998</v>
      </c>
      <c r="S126" s="20">
        <f t="shared" si="34"/>
        <v>2.677</v>
      </c>
      <c r="T126" s="20">
        <f t="shared" si="40"/>
        <v>83.931776038602919</v>
      </c>
      <c r="U126" s="20">
        <v>0.152336</v>
      </c>
      <c r="V126" s="20">
        <f t="shared" si="35"/>
        <v>0.14119999999999999</v>
      </c>
      <c r="W126" s="1">
        <v>0.37465100000000001</v>
      </c>
      <c r="X126" s="20">
        <f t="shared" si="36"/>
        <v>0.36349999999999999</v>
      </c>
      <c r="Y126" s="22">
        <f t="shared" si="37"/>
        <v>377.72207953181078</v>
      </c>
    </row>
    <row r="127" spans="1:25" x14ac:dyDescent="0.2">
      <c r="A127" s="1">
        <v>2312</v>
      </c>
      <c r="B127" s="2">
        <v>45061</v>
      </c>
      <c r="C127" s="1">
        <v>20231905</v>
      </c>
      <c r="D127" s="1">
        <v>139</v>
      </c>
      <c r="E127" s="1" t="s">
        <v>25</v>
      </c>
      <c r="F127" s="1" t="s">
        <v>24</v>
      </c>
      <c r="G127" s="2">
        <f t="shared" si="30"/>
        <v>45460</v>
      </c>
      <c r="H127" s="1">
        <f t="shared" si="31"/>
        <v>399</v>
      </c>
      <c r="I127" s="1">
        <v>1170</v>
      </c>
      <c r="J127" s="12">
        <f t="shared" si="29"/>
        <v>2.9323308270676693</v>
      </c>
      <c r="K127" s="20">
        <f t="shared" si="38"/>
        <v>119.39681014635264</v>
      </c>
      <c r="L127" s="1"/>
      <c r="M127" s="20">
        <v>13.2476</v>
      </c>
      <c r="N127" s="25">
        <v>1.1322700000000001</v>
      </c>
      <c r="O127" s="1">
        <f t="shared" si="32"/>
        <v>12.85</v>
      </c>
      <c r="P127" s="20">
        <f t="shared" si="33"/>
        <v>1.1322735042735044</v>
      </c>
      <c r="Q127" s="20">
        <f t="shared" si="39"/>
        <v>101.52734225921027</v>
      </c>
      <c r="R127" s="20">
        <v>4.2196699999999998</v>
      </c>
      <c r="S127" s="20">
        <f t="shared" si="34"/>
        <v>4.2050000000000001</v>
      </c>
      <c r="T127" s="20">
        <f t="shared" si="40"/>
        <v>131.83904304905687</v>
      </c>
      <c r="U127" s="20">
        <v>0.46533200000000002</v>
      </c>
      <c r="V127" s="20">
        <f t="shared" si="35"/>
        <v>0.45760000000000001</v>
      </c>
      <c r="W127" s="1">
        <v>0.56325700000000001</v>
      </c>
      <c r="X127" s="20">
        <f t="shared" si="36"/>
        <v>0.55549999999999999</v>
      </c>
      <c r="Y127" s="22">
        <f t="shared" si="37"/>
        <v>454.29053771383008</v>
      </c>
    </row>
    <row r="128" spans="1:25" x14ac:dyDescent="0.2">
      <c r="A128" s="1">
        <v>2314</v>
      </c>
      <c r="B128" s="2">
        <v>45099</v>
      </c>
      <c r="C128" s="1">
        <v>20231906</v>
      </c>
      <c r="D128" s="1">
        <v>140</v>
      </c>
      <c r="E128" s="1" t="s">
        <v>25</v>
      </c>
      <c r="F128" s="1" t="s">
        <v>24</v>
      </c>
      <c r="G128" s="2">
        <f t="shared" si="30"/>
        <v>45460</v>
      </c>
      <c r="H128" s="1">
        <f t="shared" si="31"/>
        <v>361</v>
      </c>
      <c r="I128" s="1">
        <v>986</v>
      </c>
      <c r="J128" s="12">
        <f t="shared" si="29"/>
        <v>2.7313019390581719</v>
      </c>
      <c r="K128" s="20">
        <f t="shared" si="38"/>
        <v>111.2114417854421</v>
      </c>
      <c r="L128" s="1"/>
      <c r="M128" s="20">
        <v>10.729100000000001</v>
      </c>
      <c r="N128" s="25">
        <v>1.0881400000000001</v>
      </c>
      <c r="O128" s="1">
        <f t="shared" si="32"/>
        <v>10.78</v>
      </c>
      <c r="P128" s="20">
        <f t="shared" si="33"/>
        <v>1.0881440162271807</v>
      </c>
      <c r="Q128" s="20">
        <f t="shared" si="39"/>
        <v>97.570392264626122</v>
      </c>
      <c r="R128" s="20">
        <v>3.6180599999999998</v>
      </c>
      <c r="S128" s="20">
        <f t="shared" si="34"/>
        <v>3.62</v>
      </c>
      <c r="T128" s="20">
        <f t="shared" si="40"/>
        <v>113.4975828389027</v>
      </c>
      <c r="U128" s="20">
        <v>0.27861200000000003</v>
      </c>
      <c r="V128" s="20">
        <f t="shared" si="35"/>
        <v>0.27960000000000002</v>
      </c>
      <c r="W128" s="1">
        <v>0.52824700000000002</v>
      </c>
      <c r="X128" s="20">
        <f t="shared" si="36"/>
        <v>0.5292</v>
      </c>
      <c r="Y128" s="22">
        <f t="shared" si="37"/>
        <v>419.84980915359705</v>
      </c>
    </row>
    <row r="129" spans="1:25" x14ac:dyDescent="0.2">
      <c r="A129" s="1" t="s">
        <v>104</v>
      </c>
      <c r="B129" s="2">
        <v>45126</v>
      </c>
      <c r="C129" s="1">
        <v>20235330</v>
      </c>
      <c r="D129" s="1">
        <v>142</v>
      </c>
      <c r="E129" s="1" t="s">
        <v>25</v>
      </c>
      <c r="F129" s="1" t="s">
        <v>24</v>
      </c>
      <c r="G129" s="2">
        <f>G179</f>
        <v>45460</v>
      </c>
      <c r="H129" s="1">
        <f t="shared" si="31"/>
        <v>334</v>
      </c>
      <c r="I129" s="1">
        <v>902</v>
      </c>
      <c r="J129" s="12">
        <f t="shared" si="29"/>
        <v>2.7005988023952097</v>
      </c>
      <c r="K129" s="20">
        <f t="shared" si="38"/>
        <v>109.96129069566514</v>
      </c>
      <c r="L129" s="1"/>
      <c r="M129" s="20">
        <v>10.957599999999999</v>
      </c>
      <c r="N129" s="25">
        <v>1.2148099999999999</v>
      </c>
      <c r="O129" s="1">
        <f t="shared" si="32"/>
        <v>11.35</v>
      </c>
      <c r="P129" s="20">
        <f t="shared" si="33"/>
        <v>1.2148115299334812</v>
      </c>
      <c r="Q129" s="20">
        <f t="shared" si="39"/>
        <v>108.92826292806994</v>
      </c>
      <c r="R129" s="20">
        <v>2.8447900000000002</v>
      </c>
      <c r="S129" s="20">
        <f t="shared" si="34"/>
        <v>2.859</v>
      </c>
      <c r="T129" s="20">
        <f t="shared" si="40"/>
        <v>89.63800810398422</v>
      </c>
      <c r="U129" s="20">
        <v>0.29786499999999999</v>
      </c>
      <c r="V129" s="20">
        <f t="shared" si="35"/>
        <v>0.30559999999999998</v>
      </c>
      <c r="W129" s="1">
        <v>0.30272100000000002</v>
      </c>
      <c r="X129" s="20">
        <f t="shared" si="36"/>
        <v>0.31040000000000001</v>
      </c>
      <c r="Y129" s="22">
        <f t="shared" si="37"/>
        <v>417.45582465578923</v>
      </c>
    </row>
    <row r="130" spans="1:25" x14ac:dyDescent="0.2">
      <c r="A130" s="1" t="s">
        <v>105</v>
      </c>
      <c r="B130" s="2">
        <v>45048</v>
      </c>
      <c r="C130" s="1">
        <v>20230478</v>
      </c>
      <c r="D130" s="1">
        <v>143</v>
      </c>
      <c r="E130" s="1" t="s">
        <v>25</v>
      </c>
      <c r="F130" s="1" t="s">
        <v>24</v>
      </c>
      <c r="G130" s="2">
        <f t="shared" si="30"/>
        <v>45460</v>
      </c>
      <c r="H130" s="1">
        <f t="shared" si="31"/>
        <v>412</v>
      </c>
      <c r="I130" s="1">
        <v>932</v>
      </c>
      <c r="J130" s="12">
        <f t="shared" si="29"/>
        <v>2.262135922330097</v>
      </c>
      <c r="K130" s="20">
        <f t="shared" si="38"/>
        <v>92.108233747207407</v>
      </c>
      <c r="L130" s="1"/>
      <c r="M130" s="20">
        <v>9.8578200000000002</v>
      </c>
      <c r="N130" s="25">
        <v>1.0577099999999999</v>
      </c>
      <c r="O130" s="1">
        <f t="shared" si="32"/>
        <v>9.32</v>
      </c>
      <c r="P130" s="20">
        <f t="shared" si="33"/>
        <v>1.0577060085836909</v>
      </c>
      <c r="Q130" s="20">
        <f t="shared" si="39"/>
        <v>94.841113509938793</v>
      </c>
      <c r="R130" s="20">
        <v>1.5894900000000001</v>
      </c>
      <c r="S130" s="20">
        <f t="shared" si="34"/>
        <v>1.57</v>
      </c>
      <c r="T130" s="20">
        <f t="shared" si="40"/>
        <v>49.224089794772723</v>
      </c>
      <c r="U130" s="20">
        <v>0.206258</v>
      </c>
      <c r="V130" s="20">
        <f t="shared" si="35"/>
        <v>0.19570000000000001</v>
      </c>
      <c r="W130" s="1">
        <v>0.17840300000000001</v>
      </c>
      <c r="X130" s="20">
        <f t="shared" si="36"/>
        <v>0.16789999999999999</v>
      </c>
      <c r="Y130" s="22">
        <f t="shared" si="37"/>
        <v>331.01455056185773</v>
      </c>
    </row>
    <row r="131" spans="1:25" x14ac:dyDescent="0.2">
      <c r="A131" s="1" t="s">
        <v>106</v>
      </c>
      <c r="B131" s="2">
        <v>45110</v>
      </c>
      <c r="C131" s="1">
        <v>20231868</v>
      </c>
      <c r="D131" s="1">
        <v>144</v>
      </c>
      <c r="E131" s="1" t="s">
        <v>25</v>
      </c>
      <c r="F131" s="1" t="s">
        <v>24</v>
      </c>
      <c r="G131" s="2">
        <f t="shared" si="30"/>
        <v>45460</v>
      </c>
      <c r="H131" s="1">
        <f t="shared" si="31"/>
        <v>350</v>
      </c>
      <c r="I131" s="1">
        <v>746</v>
      </c>
      <c r="J131" s="12">
        <f t="shared" ref="J131:J166" si="41">I131/H131</f>
        <v>2.1314285714285712</v>
      </c>
      <c r="K131" s="20">
        <f t="shared" si="38"/>
        <v>86.786173693046265</v>
      </c>
      <c r="L131" s="1"/>
      <c r="M131" s="20">
        <v>8.8270099999999996</v>
      </c>
      <c r="N131" s="25">
        <v>1.1832499999999999</v>
      </c>
      <c r="O131" s="1">
        <f t="shared" si="32"/>
        <v>9.01</v>
      </c>
      <c r="P131" s="20">
        <f t="shared" si="33"/>
        <v>1.183245308310992</v>
      </c>
      <c r="Q131" s="20">
        <f t="shared" si="39"/>
        <v>106.09782083576572</v>
      </c>
      <c r="R131" s="20">
        <v>2.3907799999999999</v>
      </c>
      <c r="S131" s="20">
        <f t="shared" si="34"/>
        <v>2.3969999999999998</v>
      </c>
      <c r="T131" s="20">
        <f t="shared" si="40"/>
        <v>75.152957476477837</v>
      </c>
      <c r="U131" s="20">
        <v>0.172566</v>
      </c>
      <c r="V131" s="20">
        <f t="shared" si="35"/>
        <v>0.1762</v>
      </c>
      <c r="W131" s="1">
        <v>0.22766900000000001</v>
      </c>
      <c r="X131" s="20">
        <f t="shared" si="36"/>
        <v>0.23130000000000001</v>
      </c>
      <c r="Y131" s="22">
        <f t="shared" si="37"/>
        <v>374.13477284105556</v>
      </c>
    </row>
    <row r="132" spans="1:25" x14ac:dyDescent="0.2">
      <c r="A132" s="1">
        <v>413</v>
      </c>
      <c r="B132" s="2">
        <v>45017</v>
      </c>
      <c r="C132" s="1">
        <v>20231480</v>
      </c>
      <c r="D132" s="1">
        <v>146</v>
      </c>
      <c r="E132" s="1" t="s">
        <v>25</v>
      </c>
      <c r="F132" s="1" t="s">
        <v>24</v>
      </c>
      <c r="G132" s="2">
        <f t="shared" ref="G132:G166" si="42">G131</f>
        <v>45460</v>
      </c>
      <c r="H132" s="1">
        <f t="shared" si="31"/>
        <v>443</v>
      </c>
      <c r="I132" s="1">
        <v>1210</v>
      </c>
      <c r="J132" s="12">
        <f t="shared" si="41"/>
        <v>2.7313769751693004</v>
      </c>
      <c r="K132" s="20">
        <f t="shared" si="38"/>
        <v>111.21449705882117</v>
      </c>
      <c r="L132" s="1"/>
      <c r="M132" s="20">
        <v>12.9834</v>
      </c>
      <c r="N132" s="25">
        <v>1.07301</v>
      </c>
      <c r="O132" s="1">
        <f t="shared" si="32"/>
        <v>12.13</v>
      </c>
      <c r="P132" s="20">
        <f t="shared" si="33"/>
        <v>1.0730082644628098</v>
      </c>
      <c r="Q132" s="20">
        <f t="shared" si="39"/>
        <v>96.213217832890464</v>
      </c>
      <c r="R132" s="20">
        <v>4.2274200000000004</v>
      </c>
      <c r="S132" s="20">
        <f t="shared" si="34"/>
        <v>4.1959999999999997</v>
      </c>
      <c r="T132" s="20">
        <f t="shared" si="40"/>
        <v>131.55686673813142</v>
      </c>
      <c r="U132" s="20">
        <v>0.35898099999999999</v>
      </c>
      <c r="V132" s="20">
        <f t="shared" si="35"/>
        <v>0.34210000000000002</v>
      </c>
      <c r="W132" s="1">
        <v>0.42478199999999999</v>
      </c>
      <c r="X132" s="20">
        <f t="shared" si="36"/>
        <v>0.40789999999999998</v>
      </c>
      <c r="Y132" s="22">
        <f t="shared" si="37"/>
        <v>435.19779946273349</v>
      </c>
    </row>
    <row r="133" spans="1:25" x14ac:dyDescent="0.2">
      <c r="A133" s="1">
        <v>307</v>
      </c>
      <c r="B133" s="2">
        <v>45059</v>
      </c>
      <c r="C133" s="1">
        <v>20231388</v>
      </c>
      <c r="D133" s="1">
        <v>147</v>
      </c>
      <c r="E133" s="1" t="s">
        <v>25</v>
      </c>
      <c r="F133" s="1" t="s">
        <v>24</v>
      </c>
      <c r="G133" s="2">
        <f t="shared" si="42"/>
        <v>45460</v>
      </c>
      <c r="H133" s="1">
        <f t="shared" si="31"/>
        <v>401</v>
      </c>
      <c r="I133" s="1">
        <v>1085</v>
      </c>
      <c r="J133" s="12">
        <f t="shared" si="41"/>
        <v>2.7057356608478802</v>
      </c>
      <c r="K133" s="20">
        <f t="shared" si="38"/>
        <v>110.17045008101169</v>
      </c>
      <c r="L133" s="1"/>
      <c r="M133" s="20">
        <v>12.585100000000001</v>
      </c>
      <c r="N133" s="25">
        <v>1.1599200000000001</v>
      </c>
      <c r="O133" s="1">
        <f t="shared" si="32"/>
        <v>12.17</v>
      </c>
      <c r="P133" s="20">
        <f t="shared" si="33"/>
        <v>1.1599170506912444</v>
      </c>
      <c r="Q133" s="20">
        <f t="shared" si="39"/>
        <v>104.00605061705799</v>
      </c>
      <c r="R133" s="20">
        <v>5.3860599999999996</v>
      </c>
      <c r="S133" s="20">
        <f t="shared" si="34"/>
        <v>5.3710000000000004</v>
      </c>
      <c r="T133" s="20">
        <f t="shared" si="40"/>
        <v>168.39655177562059</v>
      </c>
      <c r="U133" s="20">
        <v>0.45866499999999999</v>
      </c>
      <c r="V133" s="20">
        <f t="shared" si="35"/>
        <v>0.45050000000000001</v>
      </c>
      <c r="W133" s="1">
        <v>0.47659699999999999</v>
      </c>
      <c r="X133" s="20">
        <f t="shared" si="36"/>
        <v>0.46839999999999998</v>
      </c>
      <c r="Y133" s="22">
        <f t="shared" si="37"/>
        <v>486.57910309074828</v>
      </c>
    </row>
    <row r="134" spans="1:25" x14ac:dyDescent="0.2">
      <c r="A134" s="1" t="s">
        <v>107</v>
      </c>
      <c r="B134" s="2">
        <v>45010</v>
      </c>
      <c r="C134" s="1">
        <v>20231220</v>
      </c>
      <c r="D134" s="1">
        <v>149</v>
      </c>
      <c r="E134" s="1" t="s">
        <v>25</v>
      </c>
      <c r="F134" s="1" t="s">
        <v>24</v>
      </c>
      <c r="G134" s="2">
        <f t="shared" si="42"/>
        <v>45460</v>
      </c>
      <c r="H134" s="1">
        <f t="shared" si="31"/>
        <v>450</v>
      </c>
      <c r="I134" s="1">
        <v>1015</v>
      </c>
      <c r="J134" s="12">
        <f t="shared" si="41"/>
        <v>2.2555555555555555</v>
      </c>
      <c r="K134" s="20">
        <f t="shared" si="38"/>
        <v>91.840298494056256</v>
      </c>
      <c r="L134" s="1"/>
      <c r="M134" s="20">
        <v>11.4956</v>
      </c>
      <c r="N134" s="25">
        <v>1.1325700000000001</v>
      </c>
      <c r="O134" s="1">
        <f t="shared" ref="O134:O142" si="43">ROUND(M134+4.42*(LN(365)-LN(H134)),2)</f>
        <v>10.57</v>
      </c>
      <c r="P134" s="20">
        <f t="shared" ref="P134:P142" si="44">M134/I134*100</f>
        <v>1.1325714285714286</v>
      </c>
      <c r="Q134" s="20">
        <f t="shared" si="39"/>
        <v>101.55405617775428</v>
      </c>
      <c r="R134" s="20">
        <v>3.9497100000000001</v>
      </c>
      <c r="S134" s="20">
        <f t="shared" ref="S134:S165" si="45">ROUND(R134+0.16*(LN(365)-LN(H134)),3)</f>
        <v>3.9159999999999999</v>
      </c>
      <c r="T134" s="20">
        <f t="shared" si="40"/>
        <v>122.77804817600635</v>
      </c>
      <c r="U134" s="20">
        <v>0.24765100000000001</v>
      </c>
      <c r="V134" s="20">
        <f t="shared" ref="V134:V165" si="46">ROUND(U134+0.087*(LN(365)-LN(H134)),4)</f>
        <v>0.22939999999999999</v>
      </c>
      <c r="W134" s="1">
        <v>0.47761199999999998</v>
      </c>
      <c r="X134" s="20">
        <f t="shared" ref="X134:X165" si="47">ROUND(W134+0.087*(LN(365)-LN(H134)),4)</f>
        <v>0.45939999999999998</v>
      </c>
      <c r="Y134" s="22">
        <f t="shared" ref="Y134:Y142" si="48">SUM((2*Q134),K134,T134)</f>
        <v>417.72645902557116</v>
      </c>
    </row>
    <row r="135" spans="1:25" x14ac:dyDescent="0.2">
      <c r="A135" s="1" t="s">
        <v>108</v>
      </c>
      <c r="B135" s="2">
        <v>45123</v>
      </c>
      <c r="C135" s="1">
        <v>20233353</v>
      </c>
      <c r="D135" s="1">
        <v>150</v>
      </c>
      <c r="E135" s="1" t="s">
        <v>25</v>
      </c>
      <c r="F135" s="1" t="s">
        <v>24</v>
      </c>
      <c r="G135" s="2">
        <f t="shared" si="42"/>
        <v>45460</v>
      </c>
      <c r="H135" s="1">
        <f t="shared" si="31"/>
        <v>337</v>
      </c>
      <c r="I135" s="1">
        <v>890</v>
      </c>
      <c r="J135" s="12">
        <f t="shared" si="41"/>
        <v>2.6409495548961424</v>
      </c>
      <c r="K135" s="20">
        <f t="shared" si="38"/>
        <v>107.53252999333304</v>
      </c>
      <c r="L135" s="1"/>
      <c r="M135" s="20">
        <v>10.1877</v>
      </c>
      <c r="N135" s="25">
        <v>1.14469</v>
      </c>
      <c r="O135" s="1">
        <f t="shared" si="43"/>
        <v>10.54</v>
      </c>
      <c r="P135" s="20">
        <f t="shared" si="44"/>
        <v>1.1446853932584269</v>
      </c>
      <c r="Q135" s="20">
        <f t="shared" si="39"/>
        <v>102.64027663089648</v>
      </c>
      <c r="R135" s="20">
        <v>2.95465</v>
      </c>
      <c r="S135" s="20">
        <f t="shared" si="45"/>
        <v>2.9670000000000001</v>
      </c>
      <c r="T135" s="20">
        <f t="shared" si="40"/>
        <v>93.024123835089597</v>
      </c>
      <c r="U135" s="20">
        <v>0.28528399999999998</v>
      </c>
      <c r="V135" s="20">
        <f t="shared" si="46"/>
        <v>0.29220000000000002</v>
      </c>
      <c r="W135" s="1">
        <v>0.37235200000000002</v>
      </c>
      <c r="X135" s="20">
        <f t="shared" si="47"/>
        <v>0.37930000000000003</v>
      </c>
      <c r="Y135" s="22">
        <f t="shared" si="48"/>
        <v>405.8372070902156</v>
      </c>
    </row>
    <row r="136" spans="1:25" x14ac:dyDescent="0.2">
      <c r="A136" s="1" t="s">
        <v>109</v>
      </c>
      <c r="B136" s="2">
        <v>45155</v>
      </c>
      <c r="C136" s="1">
        <v>20233249</v>
      </c>
      <c r="D136" s="1">
        <v>151</v>
      </c>
      <c r="E136" s="1" t="s">
        <v>25</v>
      </c>
      <c r="F136" s="1" t="s">
        <v>24</v>
      </c>
      <c r="G136" s="2">
        <f t="shared" si="42"/>
        <v>45460</v>
      </c>
      <c r="H136" s="1">
        <f t="shared" si="31"/>
        <v>305</v>
      </c>
      <c r="I136" s="1">
        <v>916</v>
      </c>
      <c r="J136" s="12">
        <f t="shared" si="41"/>
        <v>3.0032786885245901</v>
      </c>
      <c r="K136" s="20">
        <f t="shared" si="38"/>
        <v>122.28562073568601</v>
      </c>
      <c r="L136" s="1"/>
      <c r="M136" s="20">
        <v>9.9426900000000007</v>
      </c>
      <c r="N136" s="25">
        <v>1.08545</v>
      </c>
      <c r="O136" s="1">
        <f t="shared" si="43"/>
        <v>10.74</v>
      </c>
      <c r="P136" s="20">
        <f t="shared" si="44"/>
        <v>1.0854465065502183</v>
      </c>
      <c r="Q136" s="20">
        <f t="shared" si="39"/>
        <v>97.328515202956098</v>
      </c>
      <c r="R136" s="20">
        <v>3.45553</v>
      </c>
      <c r="S136" s="20">
        <f t="shared" si="45"/>
        <v>3.484</v>
      </c>
      <c r="T136" s="20">
        <f t="shared" si="40"/>
        <v>109.23358525158481</v>
      </c>
      <c r="U136" s="20">
        <v>0.28273399999999999</v>
      </c>
      <c r="V136" s="20">
        <f t="shared" si="46"/>
        <v>0.2984</v>
      </c>
      <c r="W136" s="1">
        <v>0.31840800000000002</v>
      </c>
      <c r="X136" s="20">
        <f t="shared" si="47"/>
        <v>0.33400000000000002</v>
      </c>
      <c r="Y136" s="22">
        <f t="shared" si="48"/>
        <v>426.17623639318305</v>
      </c>
    </row>
    <row r="137" spans="1:25" x14ac:dyDescent="0.2">
      <c r="A137" s="1">
        <v>397</v>
      </c>
      <c r="B137" s="2">
        <v>45033</v>
      </c>
      <c r="C137" s="1">
        <v>20231967</v>
      </c>
      <c r="D137" s="1">
        <v>152</v>
      </c>
      <c r="E137" s="1" t="s">
        <v>25</v>
      </c>
      <c r="F137" s="1" t="s">
        <v>24</v>
      </c>
      <c r="G137" s="2">
        <f t="shared" si="42"/>
        <v>45460</v>
      </c>
      <c r="H137" s="1">
        <f t="shared" si="31"/>
        <v>427</v>
      </c>
      <c r="I137" s="1">
        <v>922</v>
      </c>
      <c r="J137" s="12">
        <f t="shared" si="41"/>
        <v>2.1592505854800939</v>
      </c>
      <c r="K137" s="20">
        <f t="shared" si="38"/>
        <v>87.919013036729964</v>
      </c>
      <c r="L137" s="1"/>
      <c r="M137" s="20">
        <v>9.6690900000000006</v>
      </c>
      <c r="N137" s="25">
        <v>1.04871</v>
      </c>
      <c r="O137" s="1">
        <f t="shared" si="43"/>
        <v>8.98</v>
      </c>
      <c r="P137" s="20">
        <f t="shared" si="44"/>
        <v>1.0487082429501087</v>
      </c>
      <c r="Q137" s="20">
        <f t="shared" si="39"/>
        <v>94.034312655197425</v>
      </c>
      <c r="R137" s="20">
        <v>4.6526500000000004</v>
      </c>
      <c r="S137" s="20">
        <f t="shared" si="45"/>
        <v>4.6280000000000001</v>
      </c>
      <c r="T137" s="20">
        <f t="shared" si="40"/>
        <v>145.10132966255296</v>
      </c>
      <c r="U137" s="20">
        <v>0.176013</v>
      </c>
      <c r="V137" s="20">
        <f t="shared" si="46"/>
        <v>0.16239999999999999</v>
      </c>
      <c r="W137" s="1">
        <v>0.30029600000000001</v>
      </c>
      <c r="X137" s="20">
        <f t="shared" si="47"/>
        <v>0.28660000000000002</v>
      </c>
      <c r="Y137" s="22">
        <f t="shared" si="48"/>
        <v>421.08896800967773</v>
      </c>
    </row>
    <row r="138" spans="1:25" x14ac:dyDescent="0.2">
      <c r="A138" s="1" t="s">
        <v>110</v>
      </c>
      <c r="B138" s="2">
        <v>44987</v>
      </c>
      <c r="C138" s="1">
        <v>20230559</v>
      </c>
      <c r="D138" s="1">
        <v>153</v>
      </c>
      <c r="E138" s="1" t="s">
        <v>25</v>
      </c>
      <c r="F138" s="1" t="s">
        <v>24</v>
      </c>
      <c r="G138" s="2">
        <f t="shared" si="42"/>
        <v>45460</v>
      </c>
      <c r="H138" s="1">
        <f t="shared" si="31"/>
        <v>473</v>
      </c>
      <c r="I138" s="1">
        <v>1040</v>
      </c>
      <c r="J138" s="12">
        <f t="shared" si="41"/>
        <v>2.1987315010570825</v>
      </c>
      <c r="K138" s="20">
        <f t="shared" si="38"/>
        <v>89.526572230950819</v>
      </c>
      <c r="L138" s="1"/>
      <c r="M138" s="20">
        <v>11.9884</v>
      </c>
      <c r="N138" s="25">
        <v>1.15273</v>
      </c>
      <c r="O138" s="1">
        <f t="shared" si="43"/>
        <v>10.84</v>
      </c>
      <c r="P138" s="20">
        <f t="shared" si="44"/>
        <v>1.1527307692307693</v>
      </c>
      <c r="Q138" s="20">
        <f t="shared" si="39"/>
        <v>103.36167975201968</v>
      </c>
      <c r="R138" s="20">
        <v>3.0732300000000001</v>
      </c>
      <c r="S138" s="20">
        <f t="shared" si="45"/>
        <v>3.032</v>
      </c>
      <c r="T138" s="20">
        <f t="shared" si="40"/>
        <v>95.062063858440055</v>
      </c>
      <c r="U138" s="20">
        <v>0.24779300000000001</v>
      </c>
      <c r="V138" s="20">
        <f t="shared" si="46"/>
        <v>0.22520000000000001</v>
      </c>
      <c r="W138" s="1">
        <v>0.40808</v>
      </c>
      <c r="X138" s="20">
        <f t="shared" si="47"/>
        <v>0.38550000000000001</v>
      </c>
      <c r="Y138" s="22">
        <f t="shared" si="48"/>
        <v>391.31199559343025</v>
      </c>
    </row>
    <row r="139" spans="1:25" x14ac:dyDescent="0.2">
      <c r="A139" s="1" t="s">
        <v>113</v>
      </c>
      <c r="B139" s="2">
        <v>45048</v>
      </c>
      <c r="C139" s="1">
        <v>20231230</v>
      </c>
      <c r="D139" s="1">
        <v>158</v>
      </c>
      <c r="E139" s="1" t="s">
        <v>25</v>
      </c>
      <c r="F139" s="1" t="s">
        <v>24</v>
      </c>
      <c r="G139" s="2">
        <f>G180</f>
        <v>45460</v>
      </c>
      <c r="H139" s="1">
        <f t="shared" si="31"/>
        <v>412</v>
      </c>
      <c r="I139" s="1">
        <v>980</v>
      </c>
      <c r="J139" s="12">
        <f t="shared" si="41"/>
        <v>2.378640776699029</v>
      </c>
      <c r="K139" s="20">
        <f t="shared" si="38"/>
        <v>96.852005442342559</v>
      </c>
      <c r="L139" s="1"/>
      <c r="M139" s="20">
        <v>11.477499999999999</v>
      </c>
      <c r="N139" s="25">
        <v>1.17117</v>
      </c>
      <c r="O139" s="1">
        <f t="shared" si="43"/>
        <v>10.94</v>
      </c>
      <c r="P139" s="20">
        <f t="shared" si="44"/>
        <v>1.1711734693877551</v>
      </c>
      <c r="Q139" s="20">
        <f t="shared" si="39"/>
        <v>105.01537766507268</v>
      </c>
      <c r="R139" s="20">
        <v>3.9050600000000002</v>
      </c>
      <c r="S139" s="20">
        <f t="shared" si="45"/>
        <v>3.8860000000000001</v>
      </c>
      <c r="T139" s="20">
        <f t="shared" si="40"/>
        <v>121.83746047292152</v>
      </c>
      <c r="U139" s="20">
        <v>0.196932</v>
      </c>
      <c r="V139" s="20">
        <f t="shared" si="46"/>
        <v>0.18640000000000001</v>
      </c>
      <c r="W139" s="1">
        <v>0.41087000000000001</v>
      </c>
      <c r="X139" s="20">
        <f t="shared" si="47"/>
        <v>0.40029999999999999</v>
      </c>
      <c r="Y139" s="22">
        <f t="shared" si="48"/>
        <v>428.72022124540945</v>
      </c>
    </row>
    <row r="140" spans="1:25" x14ac:dyDescent="0.2">
      <c r="A140" s="1" t="s">
        <v>114</v>
      </c>
      <c r="B140" s="2">
        <v>45035</v>
      </c>
      <c r="C140" s="1">
        <v>20232228</v>
      </c>
      <c r="D140" s="1">
        <v>159</v>
      </c>
      <c r="E140" s="1" t="s">
        <v>25</v>
      </c>
      <c r="F140" s="1" t="s">
        <v>24</v>
      </c>
      <c r="G140" s="2">
        <f t="shared" si="42"/>
        <v>45460</v>
      </c>
      <c r="H140" s="1">
        <f t="shared" si="31"/>
        <v>425</v>
      </c>
      <c r="I140" s="1">
        <v>886</v>
      </c>
      <c r="J140" s="12">
        <f t="shared" si="41"/>
        <v>2.084705882352941</v>
      </c>
      <c r="K140" s="20">
        <f t="shared" si="38"/>
        <v>84.883748500910414</v>
      </c>
      <c r="L140" s="1"/>
      <c r="M140" s="20">
        <v>9.87669</v>
      </c>
      <c r="N140" s="25">
        <v>1.1147499999999999</v>
      </c>
      <c r="O140" s="1">
        <f t="shared" si="43"/>
        <v>9.1999999999999993</v>
      </c>
      <c r="P140" s="20">
        <f t="shared" si="44"/>
        <v>1.1147505643340858</v>
      </c>
      <c r="Q140" s="20">
        <f t="shared" si="39"/>
        <v>99.956116301963831</v>
      </c>
      <c r="R140" s="20">
        <v>3.0871900000000001</v>
      </c>
      <c r="S140" s="20">
        <f t="shared" si="45"/>
        <v>3.0630000000000002</v>
      </c>
      <c r="T140" s="20">
        <f t="shared" si="40"/>
        <v>96.034004484961059</v>
      </c>
      <c r="U140" s="20">
        <v>0.20374900000000001</v>
      </c>
      <c r="V140" s="20">
        <f t="shared" si="46"/>
        <v>0.1905</v>
      </c>
      <c r="W140" s="1">
        <v>0.336561</v>
      </c>
      <c r="X140" s="20">
        <f t="shared" si="47"/>
        <v>0.32329999999999998</v>
      </c>
      <c r="Y140" s="22">
        <f t="shared" si="48"/>
        <v>380.82998558979909</v>
      </c>
    </row>
    <row r="141" spans="1:25" x14ac:dyDescent="0.2">
      <c r="A141" s="1" t="s">
        <v>115</v>
      </c>
      <c r="B141" s="2">
        <v>45103</v>
      </c>
      <c r="C141" s="1">
        <v>20233195</v>
      </c>
      <c r="D141" s="1">
        <v>160</v>
      </c>
      <c r="E141" s="1" t="s">
        <v>25</v>
      </c>
      <c r="F141" s="1" t="s">
        <v>24</v>
      </c>
      <c r="G141" s="2">
        <f t="shared" si="42"/>
        <v>45460</v>
      </c>
      <c r="H141" s="1">
        <f t="shared" si="31"/>
        <v>357</v>
      </c>
      <c r="I141" s="1">
        <v>840</v>
      </c>
      <c r="J141" s="12">
        <f t="shared" si="41"/>
        <v>2.3529411764705883</v>
      </c>
      <c r="K141" s="20">
        <f t="shared" si="38"/>
        <v>95.805585215474522</v>
      </c>
      <c r="L141" s="1"/>
      <c r="M141" s="20">
        <v>9.6887399999999992</v>
      </c>
      <c r="N141" s="25">
        <v>1.1534199999999999</v>
      </c>
      <c r="O141" s="1">
        <f t="shared" si="43"/>
        <v>9.7899999999999991</v>
      </c>
      <c r="P141" s="20">
        <f t="shared" si="44"/>
        <v>1.1534214285714284</v>
      </c>
      <c r="Q141" s="20">
        <f t="shared" si="39"/>
        <v>103.42360896523448</v>
      </c>
      <c r="R141" s="20">
        <v>4.0956299999999999</v>
      </c>
      <c r="S141" s="20">
        <f t="shared" si="45"/>
        <v>4.0990000000000002</v>
      </c>
      <c r="T141" s="20">
        <f t="shared" si="40"/>
        <v>128.51563316482381</v>
      </c>
      <c r="U141" s="20">
        <v>0.28580800000000001</v>
      </c>
      <c r="V141" s="20">
        <f t="shared" si="46"/>
        <v>0.28770000000000001</v>
      </c>
      <c r="W141" s="1">
        <v>0.28697</v>
      </c>
      <c r="X141" s="20">
        <f t="shared" si="47"/>
        <v>0.28889999999999999</v>
      </c>
      <c r="Y141" s="22">
        <f t="shared" si="48"/>
        <v>431.16843631076733</v>
      </c>
    </row>
    <row r="142" spans="1:25" x14ac:dyDescent="0.2">
      <c r="A142" s="1">
        <v>314</v>
      </c>
      <c r="B142" s="2">
        <v>45033</v>
      </c>
      <c r="C142" s="1">
        <v>20233191</v>
      </c>
      <c r="D142" s="1">
        <v>161</v>
      </c>
      <c r="E142" s="1" t="s">
        <v>25</v>
      </c>
      <c r="F142" s="1" t="s">
        <v>24</v>
      </c>
      <c r="G142" s="2">
        <f t="shared" si="42"/>
        <v>45460</v>
      </c>
      <c r="H142" s="1">
        <f t="shared" si="31"/>
        <v>427</v>
      </c>
      <c r="I142" s="1">
        <v>990</v>
      </c>
      <c r="J142" s="12">
        <f t="shared" si="41"/>
        <v>2.3185011709601873</v>
      </c>
      <c r="K142" s="20">
        <f>J142/J$143*100</f>
        <v>94.403278640306567</v>
      </c>
      <c r="L142" s="1"/>
      <c r="M142" s="20">
        <v>11.4429</v>
      </c>
      <c r="N142" s="25">
        <v>1.15585</v>
      </c>
      <c r="O142" s="1">
        <f t="shared" si="43"/>
        <v>10.75</v>
      </c>
      <c r="P142" s="20">
        <f t="shared" si="44"/>
        <v>1.1558484848484849</v>
      </c>
      <c r="Q142" s="20">
        <f t="shared" si="39"/>
        <v>103.64123533588881</v>
      </c>
      <c r="R142" s="20">
        <v>3.5481600000000002</v>
      </c>
      <c r="S142" s="20">
        <f t="shared" si="45"/>
        <v>3.5230000000000001</v>
      </c>
      <c r="T142" s="20">
        <f t="shared" si="40"/>
        <v>110.45634926559509</v>
      </c>
      <c r="U142" s="20">
        <v>0.26107900000000001</v>
      </c>
      <c r="V142" s="20">
        <f t="shared" si="46"/>
        <v>0.24740000000000001</v>
      </c>
      <c r="W142" s="1">
        <v>0.35750399999999999</v>
      </c>
      <c r="X142" s="20">
        <f t="shared" si="47"/>
        <v>0.34389999999999998</v>
      </c>
      <c r="Y142" s="22">
        <f t="shared" si="48"/>
        <v>412.14209857767923</v>
      </c>
    </row>
    <row r="143" spans="1:25" x14ac:dyDescent="0.2">
      <c r="A143" s="1"/>
      <c r="B143" s="2"/>
      <c r="C143" s="1"/>
      <c r="D143" s="1"/>
      <c r="E143" s="17" t="s">
        <v>25</v>
      </c>
      <c r="F143" s="17" t="s">
        <v>24</v>
      </c>
      <c r="G143" s="18" t="s">
        <v>119</v>
      </c>
      <c r="H143" s="17"/>
      <c r="I143" s="17">
        <f t="shared" ref="I143:K143" si="49">AVERAGE(I38:I142)</f>
        <v>984.4</v>
      </c>
      <c r="J143" s="19">
        <f t="shared" si="49"/>
        <v>2.4559540773939568</v>
      </c>
      <c r="K143" s="21">
        <f t="shared" si="49"/>
        <v>100.00000000000001</v>
      </c>
      <c r="L143" s="17" t="e">
        <f t="shared" ref="L143" si="50">AVERAGE(L38:L142)</f>
        <v>#DIV/0!</v>
      </c>
      <c r="M143" s="21">
        <f t="shared" ref="M143" si="51">AVERAGE(M38:M142)</f>
        <v>10.972447047619056</v>
      </c>
      <c r="N143" s="19">
        <f t="shared" ref="N143" si="52">AVERAGE(N38:N142)</f>
        <v>1.1152402571428572</v>
      </c>
      <c r="O143" s="21">
        <f t="shared" ref="O143" si="53">AVERAGE(O38:O142)</f>
        <v>10.564571428571428</v>
      </c>
      <c r="P143" s="21">
        <f t="shared" ref="P143:Y143" si="54">AVERAGE(P38:P142)</f>
        <v>1.1152399728761615</v>
      </c>
      <c r="Q143" s="21">
        <f t="shared" si="54"/>
        <v>99.999999999999972</v>
      </c>
      <c r="R143" s="21">
        <f t="shared" si="54"/>
        <v>3.2042690476190483</v>
      </c>
      <c r="S143" s="21">
        <f t="shared" si="54"/>
        <v>3.1894952380952382</v>
      </c>
      <c r="T143" s="21">
        <f t="shared" si="54"/>
        <v>99.999999999999986</v>
      </c>
      <c r="U143" s="21">
        <f t="shared" si="54"/>
        <v>0.26114042857142855</v>
      </c>
      <c r="V143" s="21">
        <f t="shared" si="54"/>
        <v>0.25310666666666659</v>
      </c>
      <c r="W143" s="21">
        <f t="shared" si="54"/>
        <v>0.3871775904761906</v>
      </c>
      <c r="X143" s="21">
        <f t="shared" si="54"/>
        <v>0.37914380952380972</v>
      </c>
      <c r="Y143" s="21">
        <f t="shared" si="54"/>
        <v>400</v>
      </c>
    </row>
    <row r="144" spans="1:25" x14ac:dyDescent="0.2">
      <c r="A144" s="4" t="s">
        <v>132</v>
      </c>
      <c r="B144" s="2"/>
      <c r="C144" s="1"/>
      <c r="D144" s="1"/>
      <c r="E144" s="1"/>
      <c r="F144" s="1"/>
      <c r="G144" s="2"/>
      <c r="H144" s="1"/>
      <c r="I144" s="1"/>
      <c r="J144" s="12"/>
      <c r="K144" s="20"/>
      <c r="L144" s="1"/>
      <c r="M144" s="20"/>
      <c r="N144" s="12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1:25" s="5" customFormat="1" x14ac:dyDescent="0.2">
      <c r="A145" s="33" t="s">
        <v>5</v>
      </c>
      <c r="B145" s="34" t="s">
        <v>6</v>
      </c>
      <c r="C145" s="33" t="s">
        <v>26</v>
      </c>
      <c r="D145" s="33" t="s">
        <v>7</v>
      </c>
      <c r="E145" s="33" t="s">
        <v>8</v>
      </c>
      <c r="F145" s="33" t="s">
        <v>9</v>
      </c>
      <c r="G145" s="33" t="s">
        <v>10</v>
      </c>
      <c r="H145" s="33" t="s">
        <v>11</v>
      </c>
      <c r="I145" s="33" t="s">
        <v>12</v>
      </c>
      <c r="J145" s="33" t="s">
        <v>13</v>
      </c>
      <c r="K145" s="35" t="s">
        <v>14</v>
      </c>
      <c r="L145" s="33" t="s">
        <v>27</v>
      </c>
      <c r="M145" s="35" t="s">
        <v>28</v>
      </c>
      <c r="N145" s="36" t="s">
        <v>29</v>
      </c>
      <c r="O145" s="33" t="s">
        <v>16</v>
      </c>
      <c r="P145" s="35" t="s">
        <v>17</v>
      </c>
      <c r="Q145" s="33" t="s">
        <v>18</v>
      </c>
      <c r="R145" s="35" t="s">
        <v>31</v>
      </c>
      <c r="S145" s="33" t="s">
        <v>19</v>
      </c>
      <c r="T145" s="35" t="s">
        <v>20</v>
      </c>
      <c r="U145" s="33" t="s">
        <v>32</v>
      </c>
      <c r="V145" s="33" t="s">
        <v>22</v>
      </c>
      <c r="W145" s="33" t="s">
        <v>33</v>
      </c>
      <c r="X145" s="33" t="s">
        <v>121</v>
      </c>
      <c r="Y145" s="33" t="s">
        <v>122</v>
      </c>
    </row>
    <row r="146" spans="1:25" x14ac:dyDescent="0.2">
      <c r="A146" s="1" t="s">
        <v>88</v>
      </c>
      <c r="B146" s="2">
        <v>45140</v>
      </c>
      <c r="C146" s="1">
        <v>20235363</v>
      </c>
      <c r="D146" s="1">
        <v>102</v>
      </c>
      <c r="E146" s="1" t="s">
        <v>23</v>
      </c>
      <c r="F146" s="1" t="s">
        <v>36</v>
      </c>
      <c r="G146" s="2">
        <f>G142</f>
        <v>45460</v>
      </c>
      <c r="H146" s="1">
        <f t="shared" si="31"/>
        <v>320</v>
      </c>
      <c r="I146" s="1">
        <v>1030</v>
      </c>
      <c r="J146" s="12">
        <f t="shared" si="41"/>
        <v>3.21875</v>
      </c>
      <c r="K146" s="20">
        <v>100</v>
      </c>
      <c r="L146" s="1" t="s">
        <v>49</v>
      </c>
      <c r="M146" s="20">
        <v>11.343400000000001</v>
      </c>
      <c r="N146" s="25">
        <v>1.1012999999999999</v>
      </c>
      <c r="O146" s="1">
        <f>ROUND(M146+4.42*(LN(365)-LN(H146)),2)</f>
        <v>11.92</v>
      </c>
      <c r="P146" s="20">
        <v>0.64690099999999995</v>
      </c>
      <c r="Q146" s="20">
        <f t="shared" ref="Q146" si="55">P146/P$143*100</f>
        <v>58.005542818884692</v>
      </c>
      <c r="R146" s="20">
        <v>4.1529800000000003</v>
      </c>
      <c r="S146" s="20">
        <f>ROUND(R146+0.16*(LN(365)-LN(H146)),3)</f>
        <v>4.1740000000000004</v>
      </c>
      <c r="T146" s="20">
        <v>100</v>
      </c>
      <c r="U146" s="20">
        <v>0.31117699999999998</v>
      </c>
      <c r="V146" s="20">
        <f>ROUND(U146+0.087*(LN(365)-LN(H146)),4)</f>
        <v>0.3226</v>
      </c>
      <c r="W146" s="1">
        <v>0.392156</v>
      </c>
      <c r="X146" s="20">
        <f>ROUND(W146+0.087*(LN(365)-LN(H146)),4)</f>
        <v>0.40360000000000001</v>
      </c>
      <c r="Y146" s="22">
        <f>SUM((2*Q146),K146,T146)</f>
        <v>316.01108563776938</v>
      </c>
    </row>
    <row r="147" spans="1:25" x14ac:dyDescent="0.2">
      <c r="A147" s="1"/>
      <c r="B147" s="2"/>
      <c r="C147" s="1"/>
      <c r="D147" s="1"/>
      <c r="E147" s="1"/>
      <c r="F147" s="1"/>
      <c r="G147" s="2"/>
      <c r="H147" s="1"/>
      <c r="I147" s="1"/>
      <c r="J147" s="12"/>
      <c r="K147" s="20"/>
      <c r="L147" s="1"/>
      <c r="M147" s="20"/>
      <c r="N147" s="25"/>
      <c r="O147" s="1"/>
      <c r="P147" s="20"/>
      <c r="Q147" s="1"/>
      <c r="R147" s="20"/>
      <c r="S147" s="1"/>
      <c r="T147" s="20"/>
      <c r="U147" s="20"/>
      <c r="V147" s="20"/>
      <c r="W147" s="1"/>
    </row>
    <row r="148" spans="1:25" x14ac:dyDescent="0.2">
      <c r="A148" s="33" t="s">
        <v>129</v>
      </c>
      <c r="B148" s="2"/>
      <c r="C148" s="1"/>
      <c r="D148" s="1"/>
      <c r="E148" s="1"/>
      <c r="F148" s="1"/>
      <c r="G148" s="2"/>
      <c r="H148" s="1"/>
      <c r="I148" s="1"/>
      <c r="J148" s="12"/>
      <c r="K148" s="20"/>
      <c r="L148" s="1"/>
      <c r="M148" s="20"/>
      <c r="N148" s="25"/>
      <c r="O148" s="1"/>
      <c r="P148" s="20"/>
      <c r="Q148" s="1"/>
      <c r="R148" s="20"/>
      <c r="S148" s="1"/>
      <c r="T148" s="20"/>
      <c r="U148" s="20"/>
      <c r="V148" s="20"/>
      <c r="W148" s="1"/>
    </row>
    <row r="149" spans="1:25" s="5" customFormat="1" x14ac:dyDescent="0.2">
      <c r="A149" s="33" t="s">
        <v>5</v>
      </c>
      <c r="B149" s="34" t="s">
        <v>6</v>
      </c>
      <c r="C149" s="33" t="s">
        <v>26</v>
      </c>
      <c r="D149" s="33" t="s">
        <v>7</v>
      </c>
      <c r="E149" s="33" t="s">
        <v>8</v>
      </c>
      <c r="F149" s="33" t="s">
        <v>9</v>
      </c>
      <c r="G149" s="33" t="s">
        <v>10</v>
      </c>
      <c r="H149" s="33" t="s">
        <v>11</v>
      </c>
      <c r="I149" s="33" t="s">
        <v>12</v>
      </c>
      <c r="J149" s="33" t="s">
        <v>13</v>
      </c>
      <c r="K149" s="35" t="s">
        <v>14</v>
      </c>
      <c r="L149" s="33" t="s">
        <v>27</v>
      </c>
      <c r="M149" s="35" t="s">
        <v>28</v>
      </c>
      <c r="N149" s="36" t="s">
        <v>29</v>
      </c>
      <c r="O149" s="33" t="s">
        <v>16</v>
      </c>
      <c r="P149" s="35" t="s">
        <v>17</v>
      </c>
      <c r="Q149" s="33" t="s">
        <v>18</v>
      </c>
      <c r="R149" s="35" t="s">
        <v>31</v>
      </c>
      <c r="S149" s="33" t="s">
        <v>19</v>
      </c>
      <c r="T149" s="35" t="s">
        <v>20</v>
      </c>
      <c r="U149" s="33" t="s">
        <v>32</v>
      </c>
      <c r="V149" s="33" t="s">
        <v>22</v>
      </c>
      <c r="W149" s="33" t="s">
        <v>33</v>
      </c>
      <c r="X149" s="33" t="s">
        <v>121</v>
      </c>
      <c r="Y149" s="33" t="s">
        <v>122</v>
      </c>
    </row>
    <row r="150" spans="1:25" x14ac:dyDescent="0.2">
      <c r="A150" s="1" t="s">
        <v>35</v>
      </c>
      <c r="B150" s="2">
        <v>45114</v>
      </c>
      <c r="C150" s="1">
        <v>20231851</v>
      </c>
      <c r="D150" s="1">
        <v>4</v>
      </c>
      <c r="E150" s="1" t="s">
        <v>25</v>
      </c>
      <c r="F150" s="1" t="s">
        <v>36</v>
      </c>
      <c r="G150" s="2">
        <f>G146</f>
        <v>45460</v>
      </c>
      <c r="H150" s="1">
        <f t="shared" si="31"/>
        <v>346</v>
      </c>
      <c r="I150" s="1">
        <v>894</v>
      </c>
      <c r="J150" s="12">
        <f t="shared" si="41"/>
        <v>2.5838150289017343</v>
      </c>
      <c r="K150" s="20">
        <f>J150/J$167*100</f>
        <v>100.88142323162452</v>
      </c>
      <c r="L150" s="1"/>
      <c r="M150" s="20">
        <v>9.9581300000000006</v>
      </c>
      <c r="N150" s="25">
        <v>1.11388</v>
      </c>
      <c r="O150" s="1">
        <f t="shared" ref="O150:O166" si="56">ROUND(M150+4.42*(LN(365)-LN(H150)),2)</f>
        <v>10.19</v>
      </c>
      <c r="P150" s="20">
        <f t="shared" ref="P150:P166" si="57">M150/I150*100</f>
        <v>1.1138847874720359</v>
      </c>
      <c r="Q150" s="20">
        <f>P150/P$167*100</f>
        <v>99.972043824265995</v>
      </c>
      <c r="R150" s="20">
        <v>4.2813100000000004</v>
      </c>
      <c r="S150" s="20">
        <f t="shared" ref="S150:S166" si="58">ROUND(R150+0.16*(LN(365)-LN(H150)),3)</f>
        <v>4.29</v>
      </c>
      <c r="T150" s="20">
        <f>S150/S$167*100</f>
        <v>122.42123109462339</v>
      </c>
      <c r="U150" s="20">
        <v>0.32511400000000001</v>
      </c>
      <c r="V150" s="20">
        <f t="shared" ref="V150:V166" si="59">ROUND(U150+0.087*(LN(365)-LN(H150)),4)</f>
        <v>0.32979999999999998</v>
      </c>
      <c r="W150" s="1">
        <v>0.38945200000000002</v>
      </c>
      <c r="X150" s="20">
        <f t="shared" ref="X150:X166" si="60">ROUND(W150+0.087*(LN(365)-LN(H150)),4)</f>
        <v>0.39410000000000001</v>
      </c>
      <c r="Y150" s="22">
        <f t="shared" ref="Y150:Y166" si="61">SUM((2*Q150),K150,T150)</f>
        <v>423.24674197477992</v>
      </c>
    </row>
    <row r="151" spans="1:25" x14ac:dyDescent="0.2">
      <c r="A151" s="1">
        <v>3021</v>
      </c>
      <c r="B151" s="2">
        <v>45000</v>
      </c>
      <c r="C151" s="1">
        <v>20231181</v>
      </c>
      <c r="D151" s="1">
        <v>22</v>
      </c>
      <c r="E151" s="1" t="s">
        <v>25</v>
      </c>
      <c r="F151" s="1" t="s">
        <v>36</v>
      </c>
      <c r="G151" s="2">
        <f t="shared" si="42"/>
        <v>45460</v>
      </c>
      <c r="H151" s="1">
        <f t="shared" si="31"/>
        <v>460</v>
      </c>
      <c r="I151" s="1">
        <v>1095</v>
      </c>
      <c r="J151" s="12">
        <f t="shared" si="41"/>
        <v>2.3804347826086958</v>
      </c>
      <c r="K151" s="20">
        <f t="shared" ref="K151:K166" si="62">J151/J$167*100</f>
        <v>92.940727603748613</v>
      </c>
      <c r="L151" s="1"/>
      <c r="M151" s="20">
        <v>12.0412</v>
      </c>
      <c r="N151" s="25">
        <v>1.09965</v>
      </c>
      <c r="O151" s="1">
        <f t="shared" si="56"/>
        <v>11.02</v>
      </c>
      <c r="P151" s="20">
        <f t="shared" si="57"/>
        <v>1.0996529680365297</v>
      </c>
      <c r="Q151" s="20">
        <f t="shared" ref="Q151:Q166" si="63">P151/P$167*100</f>
        <v>98.694726733389402</v>
      </c>
      <c r="R151" s="20">
        <v>5.1154900000000003</v>
      </c>
      <c r="S151" s="20">
        <f t="shared" si="58"/>
        <v>5.0780000000000003</v>
      </c>
      <c r="T151" s="20">
        <f t="shared" ref="T151:T166" si="64">S151/S$167*100</f>
        <v>144.90792808822789</v>
      </c>
      <c r="U151" s="20">
        <v>0.331009</v>
      </c>
      <c r="V151" s="20">
        <f t="shared" si="59"/>
        <v>0.31090000000000001</v>
      </c>
      <c r="W151" s="1">
        <v>0.46005499999999999</v>
      </c>
      <c r="X151" s="20">
        <f t="shared" si="60"/>
        <v>0.43990000000000001</v>
      </c>
      <c r="Y151" s="22">
        <f t="shared" si="61"/>
        <v>435.23810915875532</v>
      </c>
    </row>
    <row r="152" spans="1:25" x14ac:dyDescent="0.2">
      <c r="A152" s="1">
        <v>315</v>
      </c>
      <c r="B152" s="2">
        <v>45095</v>
      </c>
      <c r="C152" s="1">
        <v>20231979</v>
      </c>
      <c r="D152" s="1">
        <v>25</v>
      </c>
      <c r="E152" s="1" t="s">
        <v>25</v>
      </c>
      <c r="F152" s="1" t="s">
        <v>36</v>
      </c>
      <c r="G152" s="2">
        <f t="shared" si="42"/>
        <v>45460</v>
      </c>
      <c r="H152" s="1">
        <f t="shared" si="31"/>
        <v>365</v>
      </c>
      <c r="I152" s="1">
        <v>1015</v>
      </c>
      <c r="J152" s="12">
        <f t="shared" si="41"/>
        <v>2.7808219178082192</v>
      </c>
      <c r="K152" s="20">
        <f t="shared" si="62"/>
        <v>108.57328008554508</v>
      </c>
      <c r="L152" s="1"/>
      <c r="M152" s="20">
        <v>11.992000000000001</v>
      </c>
      <c r="N152" s="25">
        <v>1.1814800000000001</v>
      </c>
      <c r="O152" s="1">
        <f t="shared" si="56"/>
        <v>11.99</v>
      </c>
      <c r="P152" s="20">
        <f t="shared" si="57"/>
        <v>1.1814778325123154</v>
      </c>
      <c r="Q152" s="20">
        <f t="shared" si="63"/>
        <v>106.0385732687684</v>
      </c>
      <c r="R152" s="20">
        <v>2.47879</v>
      </c>
      <c r="S152" s="20">
        <f t="shared" si="58"/>
        <v>2.4790000000000001</v>
      </c>
      <c r="T152" s="20">
        <f t="shared" si="64"/>
        <v>70.741778993839489</v>
      </c>
      <c r="U152" s="20">
        <v>0.21227199999999999</v>
      </c>
      <c r="V152" s="20">
        <f t="shared" si="59"/>
        <v>0.21229999999999999</v>
      </c>
      <c r="W152" s="1">
        <v>0.406972</v>
      </c>
      <c r="X152" s="20">
        <f t="shared" si="60"/>
        <v>0.40699999999999997</v>
      </c>
      <c r="Y152" s="22">
        <f t="shared" si="61"/>
        <v>391.39220561692139</v>
      </c>
    </row>
    <row r="153" spans="1:25" x14ac:dyDescent="0.2">
      <c r="A153" s="1">
        <v>2312</v>
      </c>
      <c r="B153" s="2">
        <v>45046</v>
      </c>
      <c r="C153" s="1">
        <v>20232195</v>
      </c>
      <c r="D153" s="1">
        <v>35</v>
      </c>
      <c r="E153" s="1" t="s">
        <v>25</v>
      </c>
      <c r="F153" s="1" t="s">
        <v>36</v>
      </c>
      <c r="G153" s="2">
        <f>G181</f>
        <v>45460</v>
      </c>
      <c r="H153" s="1">
        <f t="shared" si="31"/>
        <v>414</v>
      </c>
      <c r="I153" s="1">
        <v>914</v>
      </c>
      <c r="J153" s="12">
        <f t="shared" si="41"/>
        <v>2.2077294685990339</v>
      </c>
      <c r="K153" s="20">
        <f t="shared" si="62"/>
        <v>86.19769155740866</v>
      </c>
      <c r="L153" s="1"/>
      <c r="M153" s="20">
        <v>9.1452899999999993</v>
      </c>
      <c r="N153" s="25">
        <v>1.00058</v>
      </c>
      <c r="O153" s="1">
        <f t="shared" si="56"/>
        <v>8.59</v>
      </c>
      <c r="P153" s="20">
        <f t="shared" si="57"/>
        <v>1.0005787746170678</v>
      </c>
      <c r="Q153" s="20">
        <f t="shared" si="63"/>
        <v>89.802739233620358</v>
      </c>
      <c r="R153" s="20">
        <v>3.4252899999999999</v>
      </c>
      <c r="S153" s="20">
        <f t="shared" si="58"/>
        <v>3.4049999999999998</v>
      </c>
      <c r="T153" s="20">
        <f t="shared" si="64"/>
        <v>97.166501603075204</v>
      </c>
      <c r="U153" s="20">
        <v>0.19689999999999999</v>
      </c>
      <c r="V153" s="20">
        <f t="shared" si="59"/>
        <v>0.18590000000000001</v>
      </c>
      <c r="W153" s="1">
        <v>0.301151</v>
      </c>
      <c r="X153" s="20">
        <f t="shared" si="60"/>
        <v>0.29020000000000001</v>
      </c>
      <c r="Y153" s="22">
        <f t="shared" si="61"/>
        <v>362.96967162772455</v>
      </c>
    </row>
    <row r="154" spans="1:25" x14ac:dyDescent="0.2">
      <c r="A154" s="1">
        <v>723</v>
      </c>
      <c r="B154" s="2">
        <v>45055</v>
      </c>
      <c r="C154" s="1">
        <v>20231225</v>
      </c>
      <c r="D154" s="1">
        <v>38</v>
      </c>
      <c r="E154" s="1" t="s">
        <v>25</v>
      </c>
      <c r="F154" s="1" t="s">
        <v>36</v>
      </c>
      <c r="G154" s="2">
        <f t="shared" si="42"/>
        <v>45460</v>
      </c>
      <c r="H154" s="1">
        <f t="shared" si="31"/>
        <v>405</v>
      </c>
      <c r="I154" s="1">
        <v>942</v>
      </c>
      <c r="J154" s="12">
        <f t="shared" si="41"/>
        <v>2.325925925925926</v>
      </c>
      <c r="K154" s="20">
        <f t="shared" si="62"/>
        <v>90.812505970474888</v>
      </c>
      <c r="L154" s="1"/>
      <c r="M154" s="20">
        <v>10.268000000000001</v>
      </c>
      <c r="N154" s="25">
        <v>1.09002</v>
      </c>
      <c r="O154" s="1">
        <f t="shared" si="56"/>
        <v>9.81</v>
      </c>
      <c r="P154" s="20">
        <f t="shared" si="57"/>
        <v>1.0900212314225053</v>
      </c>
      <c r="Q154" s="20">
        <f t="shared" si="63"/>
        <v>97.830270727067287</v>
      </c>
      <c r="R154" s="20">
        <v>3.32334</v>
      </c>
      <c r="S154" s="20">
        <f t="shared" si="58"/>
        <v>3.3069999999999999</v>
      </c>
      <c r="T154" s="20">
        <f t="shared" si="64"/>
        <v>94.369932687626928</v>
      </c>
      <c r="U154" s="20">
        <v>0.35763200000000001</v>
      </c>
      <c r="V154" s="20">
        <f t="shared" si="59"/>
        <v>0.34860000000000002</v>
      </c>
      <c r="W154" s="1">
        <v>0.65522499999999995</v>
      </c>
      <c r="X154" s="20">
        <f t="shared" si="60"/>
        <v>0.6462</v>
      </c>
      <c r="Y154" s="22">
        <f t="shared" si="61"/>
        <v>380.84298011223643</v>
      </c>
    </row>
    <row r="155" spans="1:25" x14ac:dyDescent="0.2">
      <c r="A155" s="1" t="s">
        <v>56</v>
      </c>
      <c r="B155" s="2">
        <v>45104</v>
      </c>
      <c r="C155" s="1">
        <v>20234814</v>
      </c>
      <c r="D155" s="1">
        <v>42</v>
      </c>
      <c r="E155" s="1" t="s">
        <v>25</v>
      </c>
      <c r="F155" s="1" t="s">
        <v>36</v>
      </c>
      <c r="G155" s="2">
        <f t="shared" si="42"/>
        <v>45460</v>
      </c>
      <c r="H155" s="1">
        <f t="shared" si="31"/>
        <v>356</v>
      </c>
      <c r="I155" s="1">
        <v>1015</v>
      </c>
      <c r="J155" s="12">
        <f t="shared" si="41"/>
        <v>2.851123595505618</v>
      </c>
      <c r="K155" s="20">
        <f t="shared" si="62"/>
        <v>111.31811020006728</v>
      </c>
      <c r="L155" s="1"/>
      <c r="M155" s="20">
        <v>11.9975</v>
      </c>
      <c r="N155" s="25">
        <v>1.1820200000000001</v>
      </c>
      <c r="O155" s="1">
        <f t="shared" si="56"/>
        <v>12.11</v>
      </c>
      <c r="P155" s="20">
        <f t="shared" si="57"/>
        <v>1.1820197044334977</v>
      </c>
      <c r="Q155" s="20">
        <f t="shared" si="63"/>
        <v>106.08720670380663</v>
      </c>
      <c r="R155" s="20">
        <v>4.0517300000000001</v>
      </c>
      <c r="S155" s="20">
        <f t="shared" si="58"/>
        <v>4.056</v>
      </c>
      <c r="T155" s="20">
        <f t="shared" si="64"/>
        <v>115.74370939855302</v>
      </c>
      <c r="U155" s="20">
        <v>0.30405100000000002</v>
      </c>
      <c r="V155" s="20">
        <f t="shared" si="59"/>
        <v>0.30620000000000003</v>
      </c>
      <c r="W155" s="1">
        <v>0.35700799999999999</v>
      </c>
      <c r="X155" s="20">
        <f t="shared" si="60"/>
        <v>0.35920000000000002</v>
      </c>
      <c r="Y155" s="22">
        <f t="shared" si="61"/>
        <v>439.23623300623353</v>
      </c>
    </row>
    <row r="156" spans="1:25" x14ac:dyDescent="0.2">
      <c r="A156" s="1" t="s">
        <v>60</v>
      </c>
      <c r="B156" s="2">
        <v>45128</v>
      </c>
      <c r="C156" s="1">
        <v>20227974</v>
      </c>
      <c r="D156" s="1">
        <v>47</v>
      </c>
      <c r="E156" s="1" t="s">
        <v>25</v>
      </c>
      <c r="F156" s="1" t="s">
        <v>36</v>
      </c>
      <c r="G156" s="2">
        <f t="shared" si="42"/>
        <v>45460</v>
      </c>
      <c r="H156" s="1">
        <f t="shared" si="31"/>
        <v>332</v>
      </c>
      <c r="I156" s="1">
        <v>904</v>
      </c>
      <c r="J156" s="12">
        <f t="shared" si="41"/>
        <v>2.7228915662650603</v>
      </c>
      <c r="K156" s="20">
        <f t="shared" si="62"/>
        <v>106.31147099835734</v>
      </c>
      <c r="L156" s="1"/>
      <c r="M156" s="20">
        <v>10.519600000000001</v>
      </c>
      <c r="N156" s="25">
        <v>1.16367</v>
      </c>
      <c r="O156" s="1">
        <f t="shared" si="56"/>
        <v>10.94</v>
      </c>
      <c r="P156" s="20">
        <f t="shared" si="57"/>
        <v>1.1636725663716814</v>
      </c>
      <c r="Q156" s="20">
        <f t="shared" si="63"/>
        <v>104.44053649967493</v>
      </c>
      <c r="R156" s="20">
        <v>3.0963099999999999</v>
      </c>
      <c r="S156" s="20">
        <f t="shared" si="58"/>
        <v>3.1110000000000002</v>
      </c>
      <c r="T156" s="20">
        <f t="shared" si="64"/>
        <v>88.776794856730405</v>
      </c>
      <c r="U156" s="20">
        <v>0.21870400000000001</v>
      </c>
      <c r="V156" s="20">
        <f t="shared" si="59"/>
        <v>0.22689999999999999</v>
      </c>
      <c r="W156" s="1">
        <v>0.283111</v>
      </c>
      <c r="X156" s="20">
        <f t="shared" si="60"/>
        <v>0.29139999999999999</v>
      </c>
      <c r="Y156" s="22">
        <f t="shared" si="61"/>
        <v>403.96933885443764</v>
      </c>
    </row>
    <row r="157" spans="1:25" x14ac:dyDescent="0.2">
      <c r="A157" s="1">
        <v>5370</v>
      </c>
      <c r="B157" s="2">
        <v>45114</v>
      </c>
      <c r="C157" s="1">
        <v>20233370</v>
      </c>
      <c r="D157" s="1">
        <v>53</v>
      </c>
      <c r="E157" s="1" t="s">
        <v>25</v>
      </c>
      <c r="F157" s="1" t="s">
        <v>36</v>
      </c>
      <c r="G157" s="2">
        <f t="shared" si="42"/>
        <v>45460</v>
      </c>
      <c r="H157" s="1">
        <f t="shared" si="31"/>
        <v>346</v>
      </c>
      <c r="I157" s="1">
        <v>878</v>
      </c>
      <c r="J157" s="12">
        <f t="shared" si="41"/>
        <v>2.5375722543352599</v>
      </c>
      <c r="K157" s="20">
        <f t="shared" si="62"/>
        <v>99.07593914694219</v>
      </c>
      <c r="L157" s="1"/>
      <c r="M157" s="20">
        <v>9.0925999999999991</v>
      </c>
      <c r="N157" s="25">
        <v>1.0356000000000001</v>
      </c>
      <c r="O157" s="1">
        <f t="shared" si="56"/>
        <v>9.33</v>
      </c>
      <c r="P157" s="20">
        <f t="shared" si="57"/>
        <v>1.0356036446469248</v>
      </c>
      <c r="Q157" s="20">
        <f t="shared" si="63"/>
        <v>92.946249119872377</v>
      </c>
      <c r="R157" s="20">
        <v>1.7952900000000001</v>
      </c>
      <c r="S157" s="20">
        <f t="shared" si="58"/>
        <v>1.804</v>
      </c>
      <c r="T157" s="20">
        <f t="shared" si="64"/>
        <v>51.479697178251897</v>
      </c>
      <c r="U157" s="20">
        <v>6.76152E-2</v>
      </c>
      <c r="V157" s="20">
        <f t="shared" si="59"/>
        <v>7.2300000000000003E-2</v>
      </c>
      <c r="W157" s="1">
        <v>0.178504</v>
      </c>
      <c r="X157" s="20">
        <f t="shared" si="60"/>
        <v>0.1832</v>
      </c>
      <c r="Y157" s="22">
        <f t="shared" si="61"/>
        <v>336.44813456493887</v>
      </c>
    </row>
    <row r="158" spans="1:25" x14ac:dyDescent="0.2">
      <c r="A158" s="1">
        <v>404</v>
      </c>
      <c r="B158" s="2">
        <v>45020</v>
      </c>
      <c r="C158" s="1">
        <v>20230829</v>
      </c>
      <c r="D158" s="1">
        <v>57</v>
      </c>
      <c r="E158" s="1" t="s">
        <v>25</v>
      </c>
      <c r="F158" s="1" t="s">
        <v>36</v>
      </c>
      <c r="G158" s="2">
        <f t="shared" si="42"/>
        <v>45460</v>
      </c>
      <c r="H158" s="1">
        <f t="shared" si="31"/>
        <v>440</v>
      </c>
      <c r="I158" s="1">
        <v>1210</v>
      </c>
      <c r="J158" s="12">
        <f t="shared" si="41"/>
        <v>2.75</v>
      </c>
      <c r="K158" s="20">
        <f t="shared" si="62"/>
        <v>107.36988166095161</v>
      </c>
      <c r="L158" s="1"/>
      <c r="M158" s="20">
        <v>14.183400000000001</v>
      </c>
      <c r="N158" s="25">
        <v>1.17218</v>
      </c>
      <c r="O158" s="1">
        <f t="shared" si="56"/>
        <v>13.36</v>
      </c>
      <c r="P158" s="20">
        <f t="shared" si="57"/>
        <v>1.1721818181818182</v>
      </c>
      <c r="Q158" s="20">
        <f t="shared" si="63"/>
        <v>105.20424860387321</v>
      </c>
      <c r="R158" s="20">
        <v>3.2161499999999998</v>
      </c>
      <c r="S158" s="20">
        <f t="shared" si="58"/>
        <v>3.1859999999999999</v>
      </c>
      <c r="T158" s="20">
        <f t="shared" si="64"/>
        <v>90.917026169573461</v>
      </c>
      <c r="U158" s="20">
        <v>0.53068000000000004</v>
      </c>
      <c r="V158" s="20">
        <f t="shared" si="59"/>
        <v>0.51439999999999997</v>
      </c>
      <c r="W158" s="1">
        <v>0.714117</v>
      </c>
      <c r="X158" s="20">
        <f t="shared" si="60"/>
        <v>0.69789999999999996</v>
      </c>
      <c r="Y158" s="22">
        <f t="shared" si="61"/>
        <v>408.69540503827147</v>
      </c>
    </row>
    <row r="159" spans="1:25" x14ac:dyDescent="0.2">
      <c r="A159" s="1">
        <v>823</v>
      </c>
      <c r="B159" s="2">
        <v>45051</v>
      </c>
      <c r="C159" s="1">
        <v>20230822</v>
      </c>
      <c r="D159" s="1">
        <v>59</v>
      </c>
      <c r="E159" s="1" t="s">
        <v>25</v>
      </c>
      <c r="F159" s="1" t="s">
        <v>36</v>
      </c>
      <c r="G159" s="2">
        <f t="shared" si="42"/>
        <v>45460</v>
      </c>
      <c r="H159" s="1">
        <f t="shared" si="31"/>
        <v>409</v>
      </c>
      <c r="I159" s="1">
        <v>848</v>
      </c>
      <c r="J159" s="12">
        <f t="shared" si="41"/>
        <v>2.0733496332518335</v>
      </c>
      <c r="K159" s="20">
        <f t="shared" si="62"/>
        <v>80.951019914191548</v>
      </c>
      <c r="L159" s="1"/>
      <c r="M159" s="20">
        <v>9.0722799999999992</v>
      </c>
      <c r="N159" s="25">
        <v>1.0698399999999999</v>
      </c>
      <c r="O159" s="1">
        <f t="shared" si="56"/>
        <v>8.57</v>
      </c>
      <c r="P159" s="20">
        <f t="shared" si="57"/>
        <v>1.0698443396226414</v>
      </c>
      <c r="Q159" s="20">
        <f t="shared" si="63"/>
        <v>96.019378672574533</v>
      </c>
      <c r="R159" s="20">
        <v>1.9057999999999999</v>
      </c>
      <c r="S159" s="20">
        <f t="shared" si="58"/>
        <v>1.8879999999999999</v>
      </c>
      <c r="T159" s="20">
        <f t="shared" si="64"/>
        <v>53.876756248636127</v>
      </c>
      <c r="U159" s="20">
        <v>0.23141500000000001</v>
      </c>
      <c r="V159" s="20">
        <f t="shared" si="59"/>
        <v>0.2215</v>
      </c>
      <c r="W159" s="1">
        <v>0.31832100000000002</v>
      </c>
      <c r="X159" s="20">
        <f t="shared" si="60"/>
        <v>0.30840000000000001</v>
      </c>
      <c r="Y159" s="22">
        <f t="shared" si="61"/>
        <v>326.86653350797673</v>
      </c>
    </row>
    <row r="160" spans="1:25" x14ac:dyDescent="0.2">
      <c r="A160" s="1">
        <v>323</v>
      </c>
      <c r="B160" s="2">
        <v>45023</v>
      </c>
      <c r="C160" s="1">
        <v>20230549</v>
      </c>
      <c r="D160" s="1">
        <v>61</v>
      </c>
      <c r="E160" s="1" t="s">
        <v>25</v>
      </c>
      <c r="F160" s="1" t="s">
        <v>36</v>
      </c>
      <c r="G160" s="2">
        <f t="shared" si="42"/>
        <v>45460</v>
      </c>
      <c r="H160" s="1">
        <f t="shared" si="31"/>
        <v>437</v>
      </c>
      <c r="I160" s="1">
        <v>1145</v>
      </c>
      <c r="J160" s="12">
        <f t="shared" si="41"/>
        <v>2.6201372997711672</v>
      </c>
      <c r="K160" s="20">
        <f t="shared" si="62"/>
        <v>102.29957520431836</v>
      </c>
      <c r="L160" s="1"/>
      <c r="M160" s="20">
        <v>12.526400000000001</v>
      </c>
      <c r="N160" s="25">
        <v>1.0940099999999999</v>
      </c>
      <c r="O160" s="1">
        <f t="shared" si="56"/>
        <v>11.73</v>
      </c>
      <c r="P160" s="20">
        <f t="shared" si="57"/>
        <v>1.0940087336244542</v>
      </c>
      <c r="Q160" s="20">
        <f t="shared" si="63"/>
        <v>98.188152214781383</v>
      </c>
      <c r="R160" s="20">
        <v>3.7439100000000001</v>
      </c>
      <c r="S160" s="20">
        <f t="shared" si="58"/>
        <v>3.7149999999999999</v>
      </c>
      <c r="T160" s="20">
        <f t="shared" si="64"/>
        <v>106.01279102949321</v>
      </c>
      <c r="U160" s="20">
        <v>0.38240099999999999</v>
      </c>
      <c r="V160" s="20">
        <f t="shared" si="59"/>
        <v>0.36670000000000003</v>
      </c>
      <c r="W160" s="1">
        <v>0.54852699999999999</v>
      </c>
      <c r="X160" s="20">
        <f t="shared" si="60"/>
        <v>0.53290000000000004</v>
      </c>
      <c r="Y160" s="22">
        <f t="shared" si="61"/>
        <v>404.6886706633743</v>
      </c>
    </row>
    <row r="161" spans="1:25" x14ac:dyDescent="0.2">
      <c r="A161" s="1">
        <v>8303</v>
      </c>
      <c r="B161" s="2">
        <v>45168</v>
      </c>
      <c r="C161" s="1">
        <v>20232300</v>
      </c>
      <c r="D161" s="1">
        <v>68</v>
      </c>
      <c r="E161" s="1" t="s">
        <v>25</v>
      </c>
      <c r="F161" s="1" t="s">
        <v>36</v>
      </c>
      <c r="G161" s="2">
        <f t="shared" si="42"/>
        <v>45460</v>
      </c>
      <c r="H161" s="1">
        <f t="shared" ref="H161:H166" si="65">G161-B161</f>
        <v>292</v>
      </c>
      <c r="I161" s="1">
        <v>858</v>
      </c>
      <c r="J161" s="12">
        <f t="shared" si="41"/>
        <v>2.9383561643835616</v>
      </c>
      <c r="K161" s="20">
        <f t="shared" si="62"/>
        <v>114.72398314457841</v>
      </c>
      <c r="L161" s="1"/>
      <c r="M161" s="20">
        <v>9.8201999999999998</v>
      </c>
      <c r="N161" s="25">
        <v>1.14455</v>
      </c>
      <c r="O161" s="1">
        <f t="shared" si="56"/>
        <v>10.81</v>
      </c>
      <c r="P161" s="20">
        <f t="shared" si="57"/>
        <v>1.1445454545454545</v>
      </c>
      <c r="Q161" s="20">
        <f t="shared" si="63"/>
        <v>102.72386303108141</v>
      </c>
      <c r="R161" s="20">
        <v>3.3795600000000001</v>
      </c>
      <c r="S161" s="20">
        <f t="shared" si="58"/>
        <v>3.415</v>
      </c>
      <c r="T161" s="20">
        <f t="shared" si="64"/>
        <v>97.451865778120961</v>
      </c>
      <c r="U161" s="20">
        <v>0.228384</v>
      </c>
      <c r="V161" s="20">
        <f t="shared" si="59"/>
        <v>0.24779999999999999</v>
      </c>
      <c r="W161" s="1">
        <v>0.30433199999999999</v>
      </c>
      <c r="X161" s="20">
        <f t="shared" si="60"/>
        <v>0.32369999999999999</v>
      </c>
      <c r="Y161" s="22">
        <f t="shared" si="61"/>
        <v>417.62357498486222</v>
      </c>
    </row>
    <row r="162" spans="1:25" x14ac:dyDescent="0.2">
      <c r="A162" s="1" t="s">
        <v>71</v>
      </c>
      <c r="B162" s="2">
        <v>45025</v>
      </c>
      <c r="C162" s="1">
        <v>20231138</v>
      </c>
      <c r="D162" s="1">
        <v>74</v>
      </c>
      <c r="E162" s="1" t="s">
        <v>25</v>
      </c>
      <c r="F162" s="1" t="s">
        <v>36</v>
      </c>
      <c r="G162" s="2">
        <f t="shared" si="42"/>
        <v>45460</v>
      </c>
      <c r="H162" s="1">
        <f t="shared" si="65"/>
        <v>435</v>
      </c>
      <c r="I162" s="1">
        <v>992</v>
      </c>
      <c r="J162" s="12">
        <f t="shared" si="41"/>
        <v>2.2804597701149425</v>
      </c>
      <c r="K162" s="20">
        <f t="shared" si="62"/>
        <v>89.03734387265537</v>
      </c>
      <c r="L162" s="1"/>
      <c r="M162" s="20">
        <v>10.494999999999999</v>
      </c>
      <c r="N162" s="25">
        <v>1.05796</v>
      </c>
      <c r="O162" s="1">
        <f t="shared" si="56"/>
        <v>9.7200000000000006</v>
      </c>
      <c r="P162" s="20">
        <f t="shared" si="57"/>
        <v>1.0579637096774193</v>
      </c>
      <c r="Q162" s="20">
        <f t="shared" si="63"/>
        <v>94.953082704713083</v>
      </c>
      <c r="R162" s="20">
        <v>4.6773600000000002</v>
      </c>
      <c r="S162" s="20">
        <f t="shared" si="58"/>
        <v>4.649</v>
      </c>
      <c r="T162" s="20">
        <f t="shared" si="64"/>
        <v>132.66580497876555</v>
      </c>
      <c r="U162" s="20">
        <v>0.44236599999999998</v>
      </c>
      <c r="V162" s="20">
        <f t="shared" si="59"/>
        <v>0.42709999999999998</v>
      </c>
      <c r="W162" s="1">
        <v>0.69173899999999999</v>
      </c>
      <c r="X162" s="20">
        <f t="shared" si="60"/>
        <v>0.67649999999999999</v>
      </c>
      <c r="Y162" s="22">
        <f t="shared" si="61"/>
        <v>411.6093142608471</v>
      </c>
    </row>
    <row r="163" spans="1:25" x14ac:dyDescent="0.2">
      <c r="A163" s="1" t="s">
        <v>79</v>
      </c>
      <c r="B163" s="2">
        <v>45039</v>
      </c>
      <c r="C163" s="1">
        <v>20231571</v>
      </c>
      <c r="D163" s="1">
        <v>86</v>
      </c>
      <c r="E163" s="1" t="s">
        <v>25</v>
      </c>
      <c r="F163" s="1" t="s">
        <v>36</v>
      </c>
      <c r="G163" s="2">
        <f t="shared" si="42"/>
        <v>45460</v>
      </c>
      <c r="H163" s="1">
        <f t="shared" si="65"/>
        <v>421</v>
      </c>
      <c r="I163" s="1">
        <v>1140</v>
      </c>
      <c r="J163" s="12">
        <f t="shared" si="41"/>
        <v>2.7078384798099764</v>
      </c>
      <c r="K163" s="20">
        <f t="shared" si="62"/>
        <v>105.72374441242482</v>
      </c>
      <c r="L163" s="1"/>
      <c r="M163" s="20">
        <v>12.0006</v>
      </c>
      <c r="N163" s="25">
        <v>1.0526800000000001</v>
      </c>
      <c r="O163" s="1">
        <f t="shared" si="56"/>
        <v>11.37</v>
      </c>
      <c r="P163" s="20">
        <f t="shared" si="57"/>
        <v>1.0526842105263157</v>
      </c>
      <c r="Q163" s="20">
        <f t="shared" si="63"/>
        <v>94.479243465286771</v>
      </c>
      <c r="R163" s="20">
        <v>4.6919899999999997</v>
      </c>
      <c r="S163" s="20">
        <f t="shared" si="58"/>
        <v>4.6689999999999996</v>
      </c>
      <c r="T163" s="20">
        <f t="shared" si="64"/>
        <v>133.23653332885701</v>
      </c>
      <c r="U163" s="20">
        <v>0.583588</v>
      </c>
      <c r="V163" s="20">
        <f t="shared" si="59"/>
        <v>0.57120000000000004</v>
      </c>
      <c r="W163" s="1">
        <v>0.781856</v>
      </c>
      <c r="X163" s="20">
        <f t="shared" si="60"/>
        <v>0.76939999999999997</v>
      </c>
      <c r="Y163" s="22">
        <f t="shared" si="61"/>
        <v>427.91876467185534</v>
      </c>
    </row>
    <row r="164" spans="1:25" x14ac:dyDescent="0.2">
      <c r="A164" s="1" t="s">
        <v>84</v>
      </c>
      <c r="B164" s="2">
        <v>45066</v>
      </c>
      <c r="C164" s="1">
        <v>20232383</v>
      </c>
      <c r="D164" s="1">
        <v>94</v>
      </c>
      <c r="E164" s="1" t="s">
        <v>25</v>
      </c>
      <c r="F164" s="1" t="s">
        <v>36</v>
      </c>
      <c r="G164" s="2">
        <f t="shared" si="42"/>
        <v>45460</v>
      </c>
      <c r="H164" s="1">
        <f t="shared" si="65"/>
        <v>394</v>
      </c>
      <c r="I164" s="1">
        <v>1035</v>
      </c>
      <c r="J164" s="12">
        <f t="shared" si="41"/>
        <v>2.6269035532994924</v>
      </c>
      <c r="K164" s="20">
        <f t="shared" si="62"/>
        <v>102.56375405545445</v>
      </c>
      <c r="L164" s="1"/>
      <c r="M164" s="20">
        <v>12.0059</v>
      </c>
      <c r="N164" s="25">
        <v>1.1599900000000001</v>
      </c>
      <c r="O164" s="1">
        <f t="shared" si="56"/>
        <v>11.67</v>
      </c>
      <c r="P164" s="20">
        <f t="shared" si="57"/>
        <v>1.1599903381642513</v>
      </c>
      <c r="Q164" s="20">
        <f t="shared" si="63"/>
        <v>104.11005359528085</v>
      </c>
      <c r="R164" s="20">
        <v>4.3528500000000001</v>
      </c>
      <c r="S164" s="20">
        <f t="shared" si="58"/>
        <v>4.3410000000000002</v>
      </c>
      <c r="T164" s="20">
        <f t="shared" si="64"/>
        <v>123.87658838735669</v>
      </c>
      <c r="U164" s="20">
        <v>0.36604799999999998</v>
      </c>
      <c r="V164" s="20">
        <f t="shared" si="59"/>
        <v>0.3594</v>
      </c>
      <c r="W164" s="1">
        <v>0.460677</v>
      </c>
      <c r="X164" s="20">
        <f t="shared" si="60"/>
        <v>0.45400000000000001</v>
      </c>
      <c r="Y164" s="22">
        <f t="shared" si="61"/>
        <v>434.66044963337288</v>
      </c>
    </row>
    <row r="165" spans="1:25" x14ac:dyDescent="0.2">
      <c r="A165" s="1">
        <v>1569</v>
      </c>
      <c r="B165" s="2">
        <v>45153</v>
      </c>
      <c r="C165" s="1">
        <v>20235415</v>
      </c>
      <c r="D165" s="1">
        <v>107</v>
      </c>
      <c r="E165" s="1" t="s">
        <v>25</v>
      </c>
      <c r="F165" s="1" t="s">
        <v>36</v>
      </c>
      <c r="G165" s="2">
        <f t="shared" si="42"/>
        <v>45460</v>
      </c>
      <c r="H165" s="1">
        <f t="shared" si="65"/>
        <v>307</v>
      </c>
      <c r="I165" s="1">
        <v>822</v>
      </c>
      <c r="J165" s="12">
        <f t="shared" si="41"/>
        <v>2.6775244299674266</v>
      </c>
      <c r="K165" s="20">
        <f t="shared" si="62"/>
        <v>104.5401749781489</v>
      </c>
      <c r="L165" s="1"/>
      <c r="M165" s="20">
        <v>9.6156299999999995</v>
      </c>
      <c r="N165" s="25">
        <v>1.16978</v>
      </c>
      <c r="O165" s="1">
        <f t="shared" si="56"/>
        <v>10.38</v>
      </c>
      <c r="P165" s="20">
        <f t="shared" si="57"/>
        <v>1.1697846715328466</v>
      </c>
      <c r="Q165" s="20">
        <f t="shared" si="63"/>
        <v>104.98910278938725</v>
      </c>
      <c r="R165" s="20">
        <v>2.09083</v>
      </c>
      <c r="S165" s="20">
        <f t="shared" si="58"/>
        <v>2.1190000000000002</v>
      </c>
      <c r="T165" s="20">
        <f t="shared" si="64"/>
        <v>60.468668692192772</v>
      </c>
      <c r="U165" s="20">
        <v>0.32746199999999998</v>
      </c>
      <c r="V165" s="20">
        <f t="shared" si="59"/>
        <v>0.34250000000000003</v>
      </c>
      <c r="W165" s="1">
        <v>0.49559399999999998</v>
      </c>
      <c r="X165" s="20">
        <f t="shared" si="60"/>
        <v>0.51060000000000005</v>
      </c>
      <c r="Y165" s="22">
        <f t="shared" si="61"/>
        <v>374.98704924911613</v>
      </c>
    </row>
    <row r="166" spans="1:25" x14ac:dyDescent="0.2">
      <c r="A166" s="1" t="s">
        <v>98</v>
      </c>
      <c r="B166" s="2">
        <v>45124</v>
      </c>
      <c r="C166" s="1">
        <v>20231673</v>
      </c>
      <c r="D166" s="1">
        <v>127</v>
      </c>
      <c r="E166" s="1" t="s">
        <v>25</v>
      </c>
      <c r="F166" s="1" t="s">
        <v>36</v>
      </c>
      <c r="G166" s="2">
        <f t="shared" si="42"/>
        <v>45460</v>
      </c>
      <c r="H166" s="1">
        <f t="shared" si="65"/>
        <v>336</v>
      </c>
      <c r="I166" s="1">
        <v>832</v>
      </c>
      <c r="J166" s="12">
        <f t="shared" si="41"/>
        <v>2.4761904761904763</v>
      </c>
      <c r="K166" s="20">
        <f t="shared" si="62"/>
        <v>96.679373963107935</v>
      </c>
      <c r="L166" s="1"/>
      <c r="M166" s="20">
        <v>9.5964700000000001</v>
      </c>
      <c r="N166" s="25">
        <v>1.1534199999999999</v>
      </c>
      <c r="O166" s="1">
        <f t="shared" si="56"/>
        <v>9.9600000000000009</v>
      </c>
      <c r="P166" s="20">
        <f t="shared" si="57"/>
        <v>1.153421875</v>
      </c>
      <c r="Q166" s="20">
        <f t="shared" si="63"/>
        <v>103.52052881255631</v>
      </c>
      <c r="R166" s="20">
        <v>4.0479099999999999</v>
      </c>
      <c r="S166" s="20">
        <f t="shared" si="58"/>
        <v>4.0609999999999999</v>
      </c>
      <c r="T166" s="20">
        <f t="shared" si="64"/>
        <v>115.88639148607589</v>
      </c>
      <c r="U166" s="20">
        <v>0.346943</v>
      </c>
      <c r="V166" s="20">
        <f t="shared" si="59"/>
        <v>0.35410000000000003</v>
      </c>
      <c r="W166" s="1">
        <v>0.42615500000000001</v>
      </c>
      <c r="X166" s="20">
        <f t="shared" si="60"/>
        <v>0.43340000000000001</v>
      </c>
      <c r="Y166" s="22">
        <f t="shared" si="61"/>
        <v>419.60682307429647</v>
      </c>
    </row>
    <row r="167" spans="1:25" x14ac:dyDescent="0.2">
      <c r="E167" s="17" t="s">
        <v>25</v>
      </c>
      <c r="F167" s="17" t="s">
        <v>36</v>
      </c>
      <c r="G167" s="18" t="s">
        <v>119</v>
      </c>
      <c r="H167" s="17"/>
      <c r="I167" s="17">
        <f>AVERAGE(I150:I166)</f>
        <v>972.88235294117646</v>
      </c>
      <c r="J167" s="19">
        <f>AVERAGE(J150:J166)</f>
        <v>2.5612396674552014</v>
      </c>
      <c r="K167" s="21">
        <f t="shared" ref="K167:L167" si="66">AVERAGE(K150:K166)</f>
        <v>100</v>
      </c>
      <c r="L167" s="17" t="e">
        <f t="shared" si="66"/>
        <v>#DIV/0!</v>
      </c>
      <c r="M167" s="21">
        <f>AVERAGE(M150:M166)</f>
        <v>10.842952941176472</v>
      </c>
      <c r="N167" s="19">
        <f t="shared" ref="N167:X167" si="67">AVERAGE(N60:N166)</f>
        <v>1.1161316691876744</v>
      </c>
      <c r="O167" s="21">
        <f t="shared" ref="O167:T167" si="68">AVERAGE(O150:O166)</f>
        <v>10.679411764705881</v>
      </c>
      <c r="P167" s="21">
        <f t="shared" si="68"/>
        <v>1.1141962741404563</v>
      </c>
      <c r="Q167" s="21">
        <f t="shared" si="68"/>
        <v>100.00000000000001</v>
      </c>
      <c r="R167" s="21">
        <f t="shared" si="68"/>
        <v>3.5102299999999995</v>
      </c>
      <c r="S167" s="21">
        <f t="shared" si="68"/>
        <v>3.504294117647059</v>
      </c>
      <c r="T167" s="21">
        <f t="shared" si="68"/>
        <v>99.999999999999957</v>
      </c>
      <c r="U167" s="21">
        <f t="shared" si="67"/>
        <v>0.2689184473389355</v>
      </c>
      <c r="V167" s="21">
        <f>AVERAGE(V150:V166)</f>
        <v>0.31750588235294108</v>
      </c>
      <c r="W167" s="21">
        <f t="shared" si="67"/>
        <v>0.39580117245564872</v>
      </c>
      <c r="X167" s="21">
        <f t="shared" si="67"/>
        <v>0.38917690009337058</v>
      </c>
      <c r="Y167" s="21">
        <f>AVERAGE(Y150:Y166)</f>
        <v>400</v>
      </c>
    </row>
    <row r="168" spans="1:25" x14ac:dyDescent="0.2">
      <c r="N168" s="26"/>
      <c r="U168" s="22"/>
      <c r="V168" s="22"/>
    </row>
    <row r="169" spans="1:25" x14ac:dyDescent="0.2">
      <c r="A169" s="15" t="s">
        <v>118</v>
      </c>
      <c r="B169" s="16"/>
      <c r="C169" s="15"/>
      <c r="N169" s="26"/>
      <c r="U169" s="22"/>
      <c r="V169" s="22"/>
    </row>
    <row r="170" spans="1:25" s="14" customFormat="1" x14ac:dyDescent="0.2">
      <c r="A170" s="8">
        <v>1322</v>
      </c>
      <c r="B170" s="9">
        <v>44793</v>
      </c>
      <c r="C170" s="8">
        <v>20223728</v>
      </c>
      <c r="D170" s="8">
        <v>60</v>
      </c>
      <c r="E170" s="8" t="s">
        <v>23</v>
      </c>
      <c r="F170" s="8" t="s">
        <v>24</v>
      </c>
      <c r="G170" s="9">
        <f>G22</f>
        <v>45460</v>
      </c>
      <c r="H170" s="8">
        <f>G170-B170</f>
        <v>667</v>
      </c>
      <c r="I170" s="8">
        <v>1790</v>
      </c>
      <c r="J170" s="13">
        <f>I170/H170</f>
        <v>2.6836581709145428</v>
      </c>
      <c r="K170" s="23">
        <f>J170/N$28*100</f>
        <v>250.66627165023144</v>
      </c>
      <c r="L170" s="8" t="s">
        <v>49</v>
      </c>
      <c r="M170" s="23">
        <v>16.376000000000001</v>
      </c>
      <c r="N170" s="25">
        <v>0.91486000000000001</v>
      </c>
      <c r="O170" s="8">
        <f>ROUND(M170+4.42*(LN(365)-LN(H170)),2)</f>
        <v>13.71</v>
      </c>
      <c r="P170" s="23">
        <v>0.58614999999999995</v>
      </c>
      <c r="Q170" s="8"/>
      <c r="R170" s="23">
        <v>3.5989499999999999</v>
      </c>
      <c r="S170" s="8"/>
      <c r="T170" s="23"/>
      <c r="U170" s="23">
        <v>0.19700799999999999</v>
      </c>
      <c r="V170" s="23"/>
      <c r="W170" s="8">
        <v>0.405748</v>
      </c>
    </row>
    <row r="171" spans="1:25" s="14" customFormat="1" x14ac:dyDescent="0.2">
      <c r="A171" s="8">
        <v>39</v>
      </c>
      <c r="B171" s="9">
        <v>44972</v>
      </c>
      <c r="C171" s="8">
        <v>20231950</v>
      </c>
      <c r="D171" s="8">
        <v>126</v>
      </c>
      <c r="E171" s="8" t="s">
        <v>23</v>
      </c>
      <c r="F171" s="8" t="s">
        <v>24</v>
      </c>
      <c r="G171" s="9">
        <f>G30</f>
        <v>45460</v>
      </c>
      <c r="H171" s="8">
        <f>G171-B171</f>
        <v>488</v>
      </c>
      <c r="I171" s="8">
        <v>1420</v>
      </c>
      <c r="J171" s="13">
        <f>I171/H171</f>
        <v>2.9098360655737703</v>
      </c>
      <c r="K171" s="23">
        <f>J171/N$28*100</f>
        <v>271.79234880804125</v>
      </c>
      <c r="L171" s="8" t="s">
        <v>49</v>
      </c>
      <c r="M171" s="23">
        <v>14.9933</v>
      </c>
      <c r="N171" s="25">
        <v>1.0558700000000001</v>
      </c>
      <c r="O171" s="8">
        <f>ROUND(M171+4.42*(LN(365)-LN(H171)),2)</f>
        <v>13.71</v>
      </c>
      <c r="P171" s="23">
        <v>0.58529100000000001</v>
      </c>
      <c r="Q171" s="8"/>
      <c r="R171" s="23">
        <v>4.3380599999999996</v>
      </c>
      <c r="S171" s="8"/>
      <c r="T171" s="23"/>
      <c r="U171" s="23">
        <v>0.19744800000000001</v>
      </c>
      <c r="V171" s="23"/>
      <c r="W171" s="8">
        <v>0.396509</v>
      </c>
    </row>
    <row r="172" spans="1:25" s="14" customFormat="1" x14ac:dyDescent="0.2">
      <c r="A172" s="8">
        <v>1422</v>
      </c>
      <c r="B172" s="9">
        <v>44986</v>
      </c>
      <c r="C172" s="8">
        <v>20225811</v>
      </c>
      <c r="D172" s="8">
        <v>145</v>
      </c>
      <c r="E172" s="8" t="s">
        <v>23</v>
      </c>
      <c r="F172" s="8" t="s">
        <v>24</v>
      </c>
      <c r="G172" s="9">
        <f>G171</f>
        <v>45460</v>
      </c>
      <c r="H172" s="8">
        <f>G172-B172</f>
        <v>474</v>
      </c>
      <c r="I172" s="8">
        <v>1635</v>
      </c>
      <c r="J172" s="13">
        <f>I172/H172</f>
        <v>3.4493670886075951</v>
      </c>
      <c r="K172" s="23">
        <f>J172/N$28*100</f>
        <v>322.1870791985499</v>
      </c>
      <c r="L172" s="8" t="s">
        <v>49</v>
      </c>
      <c r="M172" s="23">
        <v>17.224599999999999</v>
      </c>
      <c r="N172" s="25">
        <v>1.05349</v>
      </c>
      <c r="O172" s="8">
        <f>ROUND(M172+4.42*(LN(365)-LN(H172)),2)</f>
        <v>16.07</v>
      </c>
      <c r="P172" s="23">
        <v>0.660995</v>
      </c>
      <c r="Q172" s="8"/>
      <c r="R172" s="23">
        <v>3.9139599999999999</v>
      </c>
      <c r="S172" s="8"/>
      <c r="T172" s="23"/>
      <c r="U172" s="23">
        <v>0.34744900000000001</v>
      </c>
      <c r="V172" s="23"/>
      <c r="W172" s="8">
        <v>0.67150799999999999</v>
      </c>
    </row>
    <row r="173" spans="1:25" x14ac:dyDescent="0.2">
      <c r="N173" s="26"/>
      <c r="U173" s="22"/>
      <c r="V173" s="22"/>
    </row>
    <row r="174" spans="1:25" x14ac:dyDescent="0.2">
      <c r="A174" s="15" t="s">
        <v>120</v>
      </c>
      <c r="B174" s="16"/>
      <c r="C174" s="15"/>
      <c r="N174" s="26"/>
      <c r="U174" s="22"/>
      <c r="V174" s="22"/>
    </row>
    <row r="175" spans="1:25" s="14" customFormat="1" x14ac:dyDescent="0.2">
      <c r="A175" s="8">
        <v>304</v>
      </c>
      <c r="B175" s="9">
        <v>45174</v>
      </c>
      <c r="C175" s="8">
        <v>20234874</v>
      </c>
      <c r="D175" s="8">
        <v>81</v>
      </c>
      <c r="E175" s="8" t="s">
        <v>25</v>
      </c>
      <c r="F175" s="8" t="s">
        <v>24</v>
      </c>
      <c r="G175" s="9">
        <f>G83</f>
        <v>45460</v>
      </c>
      <c r="H175" s="8">
        <f t="shared" ref="H175:H181" si="69">G175-B175</f>
        <v>286</v>
      </c>
      <c r="I175" s="8">
        <v>870</v>
      </c>
      <c r="J175" s="13">
        <f t="shared" ref="J175:J181" si="70">I175/H175</f>
        <v>3.0419580419580421</v>
      </c>
      <c r="K175" s="23">
        <f t="shared" ref="K175:K181" si="71">J175/N$28*100</f>
        <v>284.13316165158574</v>
      </c>
      <c r="L175" s="8" t="s">
        <v>49</v>
      </c>
      <c r="M175" s="23">
        <v>8.9984999999999999</v>
      </c>
      <c r="N175" s="25">
        <v>1.0343100000000001</v>
      </c>
      <c r="O175" s="8"/>
      <c r="P175" s="23">
        <v>0.49156300000000003</v>
      </c>
      <c r="Q175" s="8"/>
      <c r="R175" s="23">
        <v>2.59544</v>
      </c>
      <c r="S175" s="8"/>
      <c r="T175" s="23"/>
      <c r="U175" s="23">
        <v>0.170403</v>
      </c>
      <c r="V175" s="23"/>
      <c r="W175" s="8">
        <v>0.33704400000000001</v>
      </c>
    </row>
    <row r="176" spans="1:25" s="14" customFormat="1" x14ac:dyDescent="0.2">
      <c r="A176" s="8" t="s">
        <v>76</v>
      </c>
      <c r="B176" s="9">
        <v>44979</v>
      </c>
      <c r="C176" s="8">
        <v>20230265</v>
      </c>
      <c r="D176" s="8">
        <v>82</v>
      </c>
      <c r="E176" s="8" t="s">
        <v>25</v>
      </c>
      <c r="F176" s="8" t="s">
        <v>24</v>
      </c>
      <c r="G176" s="9">
        <f>G175</f>
        <v>45460</v>
      </c>
      <c r="H176" s="8">
        <f t="shared" si="69"/>
        <v>481</v>
      </c>
      <c r="I176" s="8">
        <v>1145</v>
      </c>
      <c r="J176" s="13">
        <f t="shared" si="70"/>
        <v>2.3804573804573805</v>
      </c>
      <c r="K176" s="23">
        <f t="shared" si="71"/>
        <v>222.34589443937386</v>
      </c>
      <c r="L176" s="8" t="s">
        <v>49</v>
      </c>
      <c r="M176" s="23">
        <v>11.653600000000001</v>
      </c>
      <c r="N176" s="25">
        <v>1.0177799999999999</v>
      </c>
      <c r="O176" s="8"/>
      <c r="P176" s="23">
        <v>0.57049300000000003</v>
      </c>
      <c r="Q176" s="8"/>
      <c r="R176" s="23">
        <v>4.7607100000000004</v>
      </c>
      <c r="S176" s="8"/>
      <c r="T176" s="23"/>
      <c r="U176" s="23">
        <v>0.30913200000000002</v>
      </c>
      <c r="V176" s="23"/>
      <c r="W176" s="8">
        <v>0.47812700000000002</v>
      </c>
    </row>
    <row r="177" spans="1:23" s="14" customFormat="1" x14ac:dyDescent="0.2">
      <c r="A177" s="8">
        <v>922</v>
      </c>
      <c r="B177" s="9">
        <v>44844</v>
      </c>
      <c r="C177" s="8">
        <v>20225782</v>
      </c>
      <c r="D177" s="8">
        <v>116</v>
      </c>
      <c r="E177" s="8" t="s">
        <v>25</v>
      </c>
      <c r="F177" s="8" t="s">
        <v>24</v>
      </c>
      <c r="G177" s="9">
        <f>G109</f>
        <v>45460</v>
      </c>
      <c r="H177" s="8">
        <f t="shared" si="69"/>
        <v>616</v>
      </c>
      <c r="I177" s="8">
        <v>1450</v>
      </c>
      <c r="J177" s="13">
        <f t="shared" si="70"/>
        <v>2.3538961038961039</v>
      </c>
      <c r="K177" s="23">
        <f t="shared" si="71"/>
        <v>219.86494651610801</v>
      </c>
      <c r="L177" s="8" t="s">
        <v>49</v>
      </c>
      <c r="M177" s="23">
        <v>14.815099999999999</v>
      </c>
      <c r="N177" s="25">
        <v>1.02173</v>
      </c>
      <c r="O177" s="8"/>
      <c r="P177" s="23">
        <v>0.60976799999999998</v>
      </c>
      <c r="Q177" s="8"/>
      <c r="R177" s="23">
        <v>4.3328800000000003</v>
      </c>
      <c r="S177" s="8"/>
      <c r="T177" s="23"/>
      <c r="U177" s="23">
        <v>0.51285000000000003</v>
      </c>
      <c r="V177" s="23"/>
      <c r="W177" s="8">
        <v>0.83590399999999998</v>
      </c>
    </row>
    <row r="178" spans="1:23" s="14" customFormat="1" x14ac:dyDescent="0.2">
      <c r="A178" s="8" t="s">
        <v>99</v>
      </c>
      <c r="B178" s="9">
        <v>44974</v>
      </c>
      <c r="C178" s="8">
        <v>20230547</v>
      </c>
      <c r="D178" s="8">
        <v>128</v>
      </c>
      <c r="E178" s="8" t="s">
        <v>25</v>
      </c>
      <c r="F178" s="8" t="s">
        <v>24</v>
      </c>
      <c r="G178" s="9">
        <f>G116</f>
        <v>45460</v>
      </c>
      <c r="H178" s="8">
        <f t="shared" si="69"/>
        <v>486</v>
      </c>
      <c r="I178" s="8">
        <v>1115</v>
      </c>
      <c r="J178" s="13">
        <f t="shared" si="70"/>
        <v>2.2942386831275718</v>
      </c>
      <c r="K178" s="23">
        <f t="shared" si="71"/>
        <v>214.29266335337536</v>
      </c>
      <c r="L178" s="8" t="s">
        <v>49</v>
      </c>
      <c r="M178" s="23">
        <v>12.681699999999999</v>
      </c>
      <c r="N178" s="25">
        <v>1.13737</v>
      </c>
      <c r="O178" s="8"/>
      <c r="P178" s="23">
        <v>0.521312</v>
      </c>
      <c r="Q178" s="8"/>
      <c r="R178" s="23">
        <v>4.0636000000000001</v>
      </c>
      <c r="S178" s="8"/>
      <c r="T178" s="23"/>
      <c r="U178" s="23">
        <v>0.347528</v>
      </c>
      <c r="V178" s="23"/>
      <c r="W178" s="8">
        <v>0.51339199999999996</v>
      </c>
    </row>
    <row r="179" spans="1:23" s="14" customFormat="1" x14ac:dyDescent="0.2">
      <c r="A179" s="8">
        <v>35</v>
      </c>
      <c r="B179" s="9">
        <v>44952</v>
      </c>
      <c r="C179" s="8">
        <v>20230160</v>
      </c>
      <c r="D179" s="8">
        <v>141</v>
      </c>
      <c r="E179" s="8" t="s">
        <v>25</v>
      </c>
      <c r="F179" s="8" t="s">
        <v>24</v>
      </c>
      <c r="G179" s="9">
        <f>G128</f>
        <v>45460</v>
      </c>
      <c r="H179" s="8">
        <f t="shared" si="69"/>
        <v>508</v>
      </c>
      <c r="I179" s="8">
        <v>1425</v>
      </c>
      <c r="J179" s="13">
        <f t="shared" si="70"/>
        <v>2.8051181102362204</v>
      </c>
      <c r="K179" s="23">
        <f t="shared" si="71"/>
        <v>262.01120017898398</v>
      </c>
      <c r="L179" s="8" t="s">
        <v>49</v>
      </c>
      <c r="M179" s="23">
        <v>14.839600000000001</v>
      </c>
      <c r="N179" s="25">
        <v>1.04138</v>
      </c>
      <c r="O179" s="8"/>
      <c r="P179" s="23">
        <v>0.52015100000000003</v>
      </c>
      <c r="Q179" s="8"/>
      <c r="R179" s="23">
        <v>3.3283999999999998</v>
      </c>
      <c r="S179" s="8"/>
      <c r="T179" s="23"/>
      <c r="U179" s="23">
        <v>0.22098200000000001</v>
      </c>
      <c r="V179" s="23"/>
      <c r="W179" s="8">
        <v>0.19574800000000001</v>
      </c>
    </row>
    <row r="180" spans="1:23" s="14" customFormat="1" x14ac:dyDescent="0.2">
      <c r="A180" s="8" t="s">
        <v>112</v>
      </c>
      <c r="B180" s="9">
        <v>44907</v>
      </c>
      <c r="C180" s="8">
        <v>20227393</v>
      </c>
      <c r="D180" s="8">
        <v>155</v>
      </c>
      <c r="E180" s="8" t="s">
        <v>25</v>
      </c>
      <c r="F180" s="8" t="s">
        <v>24</v>
      </c>
      <c r="G180" s="9">
        <f>G138</f>
        <v>45460</v>
      </c>
      <c r="H180" s="8">
        <f t="shared" si="69"/>
        <v>553</v>
      </c>
      <c r="I180" s="8">
        <v>998</v>
      </c>
      <c r="J180" s="13">
        <f t="shared" si="70"/>
        <v>1.8047016274864376</v>
      </c>
      <c r="K180" s="23">
        <f t="shared" si="71"/>
        <v>168.56760421502111</v>
      </c>
      <c r="L180" s="8" t="s">
        <v>49</v>
      </c>
      <c r="M180" s="23">
        <v>10.839399999999999</v>
      </c>
      <c r="N180" s="25">
        <v>1.0861099999999999</v>
      </c>
      <c r="O180" s="8"/>
      <c r="P180" s="23">
        <v>0.57958799999999999</v>
      </c>
      <c r="Q180" s="8"/>
      <c r="R180" s="23">
        <v>3.83717</v>
      </c>
      <c r="S180" s="8"/>
      <c r="T180" s="23"/>
      <c r="U180" s="23">
        <v>0.194471</v>
      </c>
      <c r="V180" s="23"/>
      <c r="W180" s="8">
        <v>0.318575</v>
      </c>
    </row>
    <row r="181" spans="1:23" s="14" customFormat="1" x14ac:dyDescent="0.2">
      <c r="A181" s="8">
        <v>1132</v>
      </c>
      <c r="B181" s="9">
        <v>44868</v>
      </c>
      <c r="C181" s="8">
        <v>20225676</v>
      </c>
      <c r="D181" s="8">
        <v>29</v>
      </c>
      <c r="E181" s="8" t="s">
        <v>25</v>
      </c>
      <c r="F181" s="8" t="s">
        <v>36</v>
      </c>
      <c r="G181" s="9">
        <f>G152</f>
        <v>45460</v>
      </c>
      <c r="H181" s="8">
        <f t="shared" si="69"/>
        <v>592</v>
      </c>
      <c r="I181" s="8">
        <v>1135</v>
      </c>
      <c r="J181" s="13">
        <f t="shared" si="70"/>
        <v>1.9172297297297298</v>
      </c>
      <c r="K181" s="23">
        <f t="shared" si="71"/>
        <v>179.07825722996512</v>
      </c>
      <c r="L181" s="8" t="s">
        <v>49</v>
      </c>
      <c r="M181" s="23">
        <v>12.3428</v>
      </c>
      <c r="N181" s="25">
        <v>1.0874699999999999</v>
      </c>
      <c r="O181" s="8"/>
      <c r="P181" s="23">
        <v>0.55655299999999996</v>
      </c>
      <c r="Q181" s="8"/>
      <c r="R181" s="23">
        <v>4.34354</v>
      </c>
      <c r="S181" s="8"/>
      <c r="T181" s="23"/>
      <c r="U181" s="23">
        <v>0.51256199999999996</v>
      </c>
      <c r="V181" s="23"/>
      <c r="W181" s="8">
        <v>0.70828899999999995</v>
      </c>
    </row>
    <row r="182" spans="1:23" x14ac:dyDescent="0.2">
      <c r="N182" s="26"/>
    </row>
  </sheetData>
  <sortState xmlns:xlrd2="http://schemas.microsoft.com/office/spreadsheetml/2017/richdata2" ref="A7:AD166">
    <sortCondition ref="F7:F166"/>
    <sortCondition ref="E7:E166"/>
  </sortState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E73FC-324F-4F86-94EB-171EC6036AFB}">
  <dimension ref="A1:N168"/>
  <sheetViews>
    <sheetView workbookViewId="0">
      <selection sqref="A1:B3"/>
    </sheetView>
  </sheetViews>
  <sheetFormatPr baseColWidth="10" defaultColWidth="8.83203125" defaultRowHeight="15" x14ac:dyDescent="0.2"/>
  <cols>
    <col min="1" max="1" width="10.5" style="1" customWidth="1"/>
    <col min="2" max="2" width="13.6640625" style="1" customWidth="1"/>
    <col min="3" max="3" width="6.5" style="1" customWidth="1"/>
    <col min="4" max="4" width="6" style="1" customWidth="1"/>
    <col min="5" max="5" width="13.6640625" style="1" customWidth="1"/>
    <col min="6" max="6" width="7.6640625" style="1" customWidth="1"/>
    <col min="7" max="7" width="7.5" style="1" customWidth="1"/>
    <col min="8" max="8" width="6.33203125" style="1" customWidth="1"/>
    <col min="9" max="9" width="9.1640625" style="1" customWidth="1"/>
    <col min="10" max="10" width="12.83203125" style="1" customWidth="1"/>
    <col min="11" max="11" width="0" style="1" hidden="1" customWidth="1"/>
    <col min="12" max="13" width="9.1640625" style="1" customWidth="1"/>
    <col min="14" max="14" width="10.83203125" style="1" customWidth="1"/>
    <col min="257" max="257" width="10.5" customWidth="1"/>
    <col min="258" max="258" width="13.6640625" customWidth="1"/>
    <col min="259" max="259" width="6.5" customWidth="1"/>
    <col min="260" max="260" width="6" customWidth="1"/>
    <col min="261" max="261" width="13.6640625" customWidth="1"/>
    <col min="262" max="262" width="7.6640625" customWidth="1"/>
    <col min="263" max="263" width="7.5" customWidth="1"/>
    <col min="264" max="264" width="6.33203125" customWidth="1"/>
    <col min="265" max="265" width="9.1640625" customWidth="1"/>
    <col min="266" max="266" width="12.83203125" customWidth="1"/>
    <col min="267" max="267" width="0" hidden="1" customWidth="1"/>
    <col min="268" max="269" width="9.1640625" customWidth="1"/>
    <col min="270" max="270" width="10.83203125" customWidth="1"/>
    <col min="513" max="513" width="10.5" customWidth="1"/>
    <col min="514" max="514" width="13.6640625" customWidth="1"/>
    <col min="515" max="515" width="6.5" customWidth="1"/>
    <col min="516" max="516" width="6" customWidth="1"/>
    <col min="517" max="517" width="13.6640625" customWidth="1"/>
    <col min="518" max="518" width="7.6640625" customWidth="1"/>
    <col min="519" max="519" width="7.5" customWidth="1"/>
    <col min="520" max="520" width="6.33203125" customWidth="1"/>
    <col min="521" max="521" width="9.1640625" customWidth="1"/>
    <col min="522" max="522" width="12.83203125" customWidth="1"/>
    <col min="523" max="523" width="0" hidden="1" customWidth="1"/>
    <col min="524" max="525" width="9.1640625" customWidth="1"/>
    <col min="526" max="526" width="10.83203125" customWidth="1"/>
    <col min="769" max="769" width="10.5" customWidth="1"/>
    <col min="770" max="770" width="13.6640625" customWidth="1"/>
    <col min="771" max="771" width="6.5" customWidth="1"/>
    <col min="772" max="772" width="6" customWidth="1"/>
    <col min="773" max="773" width="13.6640625" customWidth="1"/>
    <col min="774" max="774" width="7.6640625" customWidth="1"/>
    <col min="775" max="775" width="7.5" customWidth="1"/>
    <col min="776" max="776" width="6.33203125" customWidth="1"/>
    <col min="777" max="777" width="9.1640625" customWidth="1"/>
    <col min="778" max="778" width="12.83203125" customWidth="1"/>
    <col min="779" max="779" width="0" hidden="1" customWidth="1"/>
    <col min="780" max="781" width="9.1640625" customWidth="1"/>
    <col min="782" max="782" width="10.83203125" customWidth="1"/>
    <col min="1025" max="1025" width="10.5" customWidth="1"/>
    <col min="1026" max="1026" width="13.6640625" customWidth="1"/>
    <col min="1027" max="1027" width="6.5" customWidth="1"/>
    <col min="1028" max="1028" width="6" customWidth="1"/>
    <col min="1029" max="1029" width="13.6640625" customWidth="1"/>
    <col min="1030" max="1030" width="7.6640625" customWidth="1"/>
    <col min="1031" max="1031" width="7.5" customWidth="1"/>
    <col min="1032" max="1032" width="6.33203125" customWidth="1"/>
    <col min="1033" max="1033" width="9.1640625" customWidth="1"/>
    <col min="1034" max="1034" width="12.83203125" customWidth="1"/>
    <col min="1035" max="1035" width="0" hidden="1" customWidth="1"/>
    <col min="1036" max="1037" width="9.1640625" customWidth="1"/>
    <col min="1038" max="1038" width="10.83203125" customWidth="1"/>
    <col min="1281" max="1281" width="10.5" customWidth="1"/>
    <col min="1282" max="1282" width="13.6640625" customWidth="1"/>
    <col min="1283" max="1283" width="6.5" customWidth="1"/>
    <col min="1284" max="1284" width="6" customWidth="1"/>
    <col min="1285" max="1285" width="13.6640625" customWidth="1"/>
    <col min="1286" max="1286" width="7.6640625" customWidth="1"/>
    <col min="1287" max="1287" width="7.5" customWidth="1"/>
    <col min="1288" max="1288" width="6.33203125" customWidth="1"/>
    <col min="1289" max="1289" width="9.1640625" customWidth="1"/>
    <col min="1290" max="1290" width="12.83203125" customWidth="1"/>
    <col min="1291" max="1291" width="0" hidden="1" customWidth="1"/>
    <col min="1292" max="1293" width="9.1640625" customWidth="1"/>
    <col min="1294" max="1294" width="10.83203125" customWidth="1"/>
    <col min="1537" max="1537" width="10.5" customWidth="1"/>
    <col min="1538" max="1538" width="13.6640625" customWidth="1"/>
    <col min="1539" max="1539" width="6.5" customWidth="1"/>
    <col min="1540" max="1540" width="6" customWidth="1"/>
    <col min="1541" max="1541" width="13.6640625" customWidth="1"/>
    <col min="1542" max="1542" width="7.6640625" customWidth="1"/>
    <col min="1543" max="1543" width="7.5" customWidth="1"/>
    <col min="1544" max="1544" width="6.33203125" customWidth="1"/>
    <col min="1545" max="1545" width="9.1640625" customWidth="1"/>
    <col min="1546" max="1546" width="12.83203125" customWidth="1"/>
    <col min="1547" max="1547" width="0" hidden="1" customWidth="1"/>
    <col min="1548" max="1549" width="9.1640625" customWidth="1"/>
    <col min="1550" max="1550" width="10.83203125" customWidth="1"/>
    <col min="1793" max="1793" width="10.5" customWidth="1"/>
    <col min="1794" max="1794" width="13.6640625" customWidth="1"/>
    <col min="1795" max="1795" width="6.5" customWidth="1"/>
    <col min="1796" max="1796" width="6" customWidth="1"/>
    <col min="1797" max="1797" width="13.6640625" customWidth="1"/>
    <col min="1798" max="1798" width="7.6640625" customWidth="1"/>
    <col min="1799" max="1799" width="7.5" customWidth="1"/>
    <col min="1800" max="1800" width="6.33203125" customWidth="1"/>
    <col min="1801" max="1801" width="9.1640625" customWidth="1"/>
    <col min="1802" max="1802" width="12.83203125" customWidth="1"/>
    <col min="1803" max="1803" width="0" hidden="1" customWidth="1"/>
    <col min="1804" max="1805" width="9.1640625" customWidth="1"/>
    <col min="1806" max="1806" width="10.83203125" customWidth="1"/>
    <col min="2049" max="2049" width="10.5" customWidth="1"/>
    <col min="2050" max="2050" width="13.6640625" customWidth="1"/>
    <col min="2051" max="2051" width="6.5" customWidth="1"/>
    <col min="2052" max="2052" width="6" customWidth="1"/>
    <col min="2053" max="2053" width="13.6640625" customWidth="1"/>
    <col min="2054" max="2054" width="7.6640625" customWidth="1"/>
    <col min="2055" max="2055" width="7.5" customWidth="1"/>
    <col min="2056" max="2056" width="6.33203125" customWidth="1"/>
    <col min="2057" max="2057" width="9.1640625" customWidth="1"/>
    <col min="2058" max="2058" width="12.83203125" customWidth="1"/>
    <col min="2059" max="2059" width="0" hidden="1" customWidth="1"/>
    <col min="2060" max="2061" width="9.1640625" customWidth="1"/>
    <col min="2062" max="2062" width="10.83203125" customWidth="1"/>
    <col min="2305" max="2305" width="10.5" customWidth="1"/>
    <col min="2306" max="2306" width="13.6640625" customWidth="1"/>
    <col min="2307" max="2307" width="6.5" customWidth="1"/>
    <col min="2308" max="2308" width="6" customWidth="1"/>
    <col min="2309" max="2309" width="13.6640625" customWidth="1"/>
    <col min="2310" max="2310" width="7.6640625" customWidth="1"/>
    <col min="2311" max="2311" width="7.5" customWidth="1"/>
    <col min="2312" max="2312" width="6.33203125" customWidth="1"/>
    <col min="2313" max="2313" width="9.1640625" customWidth="1"/>
    <col min="2314" max="2314" width="12.83203125" customWidth="1"/>
    <col min="2315" max="2315" width="0" hidden="1" customWidth="1"/>
    <col min="2316" max="2317" width="9.1640625" customWidth="1"/>
    <col min="2318" max="2318" width="10.83203125" customWidth="1"/>
    <col min="2561" max="2561" width="10.5" customWidth="1"/>
    <col min="2562" max="2562" width="13.6640625" customWidth="1"/>
    <col min="2563" max="2563" width="6.5" customWidth="1"/>
    <col min="2564" max="2564" width="6" customWidth="1"/>
    <col min="2565" max="2565" width="13.6640625" customWidth="1"/>
    <col min="2566" max="2566" width="7.6640625" customWidth="1"/>
    <col min="2567" max="2567" width="7.5" customWidth="1"/>
    <col min="2568" max="2568" width="6.33203125" customWidth="1"/>
    <col min="2569" max="2569" width="9.1640625" customWidth="1"/>
    <col min="2570" max="2570" width="12.83203125" customWidth="1"/>
    <col min="2571" max="2571" width="0" hidden="1" customWidth="1"/>
    <col min="2572" max="2573" width="9.1640625" customWidth="1"/>
    <col min="2574" max="2574" width="10.83203125" customWidth="1"/>
    <col min="2817" max="2817" width="10.5" customWidth="1"/>
    <col min="2818" max="2818" width="13.6640625" customWidth="1"/>
    <col min="2819" max="2819" width="6.5" customWidth="1"/>
    <col min="2820" max="2820" width="6" customWidth="1"/>
    <col min="2821" max="2821" width="13.6640625" customWidth="1"/>
    <col min="2822" max="2822" width="7.6640625" customWidth="1"/>
    <col min="2823" max="2823" width="7.5" customWidth="1"/>
    <col min="2824" max="2824" width="6.33203125" customWidth="1"/>
    <col min="2825" max="2825" width="9.1640625" customWidth="1"/>
    <col min="2826" max="2826" width="12.83203125" customWidth="1"/>
    <col min="2827" max="2827" width="0" hidden="1" customWidth="1"/>
    <col min="2828" max="2829" width="9.1640625" customWidth="1"/>
    <col min="2830" max="2830" width="10.83203125" customWidth="1"/>
    <col min="3073" max="3073" width="10.5" customWidth="1"/>
    <col min="3074" max="3074" width="13.6640625" customWidth="1"/>
    <col min="3075" max="3075" width="6.5" customWidth="1"/>
    <col min="3076" max="3076" width="6" customWidth="1"/>
    <col min="3077" max="3077" width="13.6640625" customWidth="1"/>
    <col min="3078" max="3078" width="7.6640625" customWidth="1"/>
    <col min="3079" max="3079" width="7.5" customWidth="1"/>
    <col min="3080" max="3080" width="6.33203125" customWidth="1"/>
    <col min="3081" max="3081" width="9.1640625" customWidth="1"/>
    <col min="3082" max="3082" width="12.83203125" customWidth="1"/>
    <col min="3083" max="3083" width="0" hidden="1" customWidth="1"/>
    <col min="3084" max="3085" width="9.1640625" customWidth="1"/>
    <col min="3086" max="3086" width="10.83203125" customWidth="1"/>
    <col min="3329" max="3329" width="10.5" customWidth="1"/>
    <col min="3330" max="3330" width="13.6640625" customWidth="1"/>
    <col min="3331" max="3331" width="6.5" customWidth="1"/>
    <col min="3332" max="3332" width="6" customWidth="1"/>
    <col min="3333" max="3333" width="13.6640625" customWidth="1"/>
    <col min="3334" max="3334" width="7.6640625" customWidth="1"/>
    <col min="3335" max="3335" width="7.5" customWidth="1"/>
    <col min="3336" max="3336" width="6.33203125" customWidth="1"/>
    <col min="3337" max="3337" width="9.1640625" customWidth="1"/>
    <col min="3338" max="3338" width="12.83203125" customWidth="1"/>
    <col min="3339" max="3339" width="0" hidden="1" customWidth="1"/>
    <col min="3340" max="3341" width="9.1640625" customWidth="1"/>
    <col min="3342" max="3342" width="10.83203125" customWidth="1"/>
    <col min="3585" max="3585" width="10.5" customWidth="1"/>
    <col min="3586" max="3586" width="13.6640625" customWidth="1"/>
    <col min="3587" max="3587" width="6.5" customWidth="1"/>
    <col min="3588" max="3588" width="6" customWidth="1"/>
    <col min="3589" max="3589" width="13.6640625" customWidth="1"/>
    <col min="3590" max="3590" width="7.6640625" customWidth="1"/>
    <col min="3591" max="3591" width="7.5" customWidth="1"/>
    <col min="3592" max="3592" width="6.33203125" customWidth="1"/>
    <col min="3593" max="3593" width="9.1640625" customWidth="1"/>
    <col min="3594" max="3594" width="12.83203125" customWidth="1"/>
    <col min="3595" max="3595" width="0" hidden="1" customWidth="1"/>
    <col min="3596" max="3597" width="9.1640625" customWidth="1"/>
    <col min="3598" max="3598" width="10.83203125" customWidth="1"/>
    <col min="3841" max="3841" width="10.5" customWidth="1"/>
    <col min="3842" max="3842" width="13.6640625" customWidth="1"/>
    <col min="3843" max="3843" width="6.5" customWidth="1"/>
    <col min="3844" max="3844" width="6" customWidth="1"/>
    <col min="3845" max="3845" width="13.6640625" customWidth="1"/>
    <col min="3846" max="3846" width="7.6640625" customWidth="1"/>
    <col min="3847" max="3847" width="7.5" customWidth="1"/>
    <col min="3848" max="3848" width="6.33203125" customWidth="1"/>
    <col min="3849" max="3849" width="9.1640625" customWidth="1"/>
    <col min="3850" max="3850" width="12.83203125" customWidth="1"/>
    <col min="3851" max="3851" width="0" hidden="1" customWidth="1"/>
    <col min="3852" max="3853" width="9.1640625" customWidth="1"/>
    <col min="3854" max="3854" width="10.83203125" customWidth="1"/>
    <col min="4097" max="4097" width="10.5" customWidth="1"/>
    <col min="4098" max="4098" width="13.6640625" customWidth="1"/>
    <col min="4099" max="4099" width="6.5" customWidth="1"/>
    <col min="4100" max="4100" width="6" customWidth="1"/>
    <col min="4101" max="4101" width="13.6640625" customWidth="1"/>
    <col min="4102" max="4102" width="7.6640625" customWidth="1"/>
    <col min="4103" max="4103" width="7.5" customWidth="1"/>
    <col min="4104" max="4104" width="6.33203125" customWidth="1"/>
    <col min="4105" max="4105" width="9.1640625" customWidth="1"/>
    <col min="4106" max="4106" width="12.83203125" customWidth="1"/>
    <col min="4107" max="4107" width="0" hidden="1" customWidth="1"/>
    <col min="4108" max="4109" width="9.1640625" customWidth="1"/>
    <col min="4110" max="4110" width="10.83203125" customWidth="1"/>
    <col min="4353" max="4353" width="10.5" customWidth="1"/>
    <col min="4354" max="4354" width="13.6640625" customWidth="1"/>
    <col min="4355" max="4355" width="6.5" customWidth="1"/>
    <col min="4356" max="4356" width="6" customWidth="1"/>
    <col min="4357" max="4357" width="13.6640625" customWidth="1"/>
    <col min="4358" max="4358" width="7.6640625" customWidth="1"/>
    <col min="4359" max="4359" width="7.5" customWidth="1"/>
    <col min="4360" max="4360" width="6.33203125" customWidth="1"/>
    <col min="4361" max="4361" width="9.1640625" customWidth="1"/>
    <col min="4362" max="4362" width="12.83203125" customWidth="1"/>
    <col min="4363" max="4363" width="0" hidden="1" customWidth="1"/>
    <col min="4364" max="4365" width="9.1640625" customWidth="1"/>
    <col min="4366" max="4366" width="10.83203125" customWidth="1"/>
    <col min="4609" max="4609" width="10.5" customWidth="1"/>
    <col min="4610" max="4610" width="13.6640625" customWidth="1"/>
    <col min="4611" max="4611" width="6.5" customWidth="1"/>
    <col min="4612" max="4612" width="6" customWidth="1"/>
    <col min="4613" max="4613" width="13.6640625" customWidth="1"/>
    <col min="4614" max="4614" width="7.6640625" customWidth="1"/>
    <col min="4615" max="4615" width="7.5" customWidth="1"/>
    <col min="4616" max="4616" width="6.33203125" customWidth="1"/>
    <col min="4617" max="4617" width="9.1640625" customWidth="1"/>
    <col min="4618" max="4618" width="12.83203125" customWidth="1"/>
    <col min="4619" max="4619" width="0" hidden="1" customWidth="1"/>
    <col min="4620" max="4621" width="9.1640625" customWidth="1"/>
    <col min="4622" max="4622" width="10.83203125" customWidth="1"/>
    <col min="4865" max="4865" width="10.5" customWidth="1"/>
    <col min="4866" max="4866" width="13.6640625" customWidth="1"/>
    <col min="4867" max="4867" width="6.5" customWidth="1"/>
    <col min="4868" max="4868" width="6" customWidth="1"/>
    <col min="4869" max="4869" width="13.6640625" customWidth="1"/>
    <col min="4870" max="4870" width="7.6640625" customWidth="1"/>
    <col min="4871" max="4871" width="7.5" customWidth="1"/>
    <col min="4872" max="4872" width="6.33203125" customWidth="1"/>
    <col min="4873" max="4873" width="9.1640625" customWidth="1"/>
    <col min="4874" max="4874" width="12.83203125" customWidth="1"/>
    <col min="4875" max="4875" width="0" hidden="1" customWidth="1"/>
    <col min="4876" max="4877" width="9.1640625" customWidth="1"/>
    <col min="4878" max="4878" width="10.83203125" customWidth="1"/>
    <col min="5121" max="5121" width="10.5" customWidth="1"/>
    <col min="5122" max="5122" width="13.6640625" customWidth="1"/>
    <col min="5123" max="5123" width="6.5" customWidth="1"/>
    <col min="5124" max="5124" width="6" customWidth="1"/>
    <col min="5125" max="5125" width="13.6640625" customWidth="1"/>
    <col min="5126" max="5126" width="7.6640625" customWidth="1"/>
    <col min="5127" max="5127" width="7.5" customWidth="1"/>
    <col min="5128" max="5128" width="6.33203125" customWidth="1"/>
    <col min="5129" max="5129" width="9.1640625" customWidth="1"/>
    <col min="5130" max="5130" width="12.83203125" customWidth="1"/>
    <col min="5131" max="5131" width="0" hidden="1" customWidth="1"/>
    <col min="5132" max="5133" width="9.1640625" customWidth="1"/>
    <col min="5134" max="5134" width="10.83203125" customWidth="1"/>
    <col min="5377" max="5377" width="10.5" customWidth="1"/>
    <col min="5378" max="5378" width="13.6640625" customWidth="1"/>
    <col min="5379" max="5379" width="6.5" customWidth="1"/>
    <col min="5380" max="5380" width="6" customWidth="1"/>
    <col min="5381" max="5381" width="13.6640625" customWidth="1"/>
    <col min="5382" max="5382" width="7.6640625" customWidth="1"/>
    <col min="5383" max="5383" width="7.5" customWidth="1"/>
    <col min="5384" max="5384" width="6.33203125" customWidth="1"/>
    <col min="5385" max="5385" width="9.1640625" customWidth="1"/>
    <col min="5386" max="5386" width="12.83203125" customWidth="1"/>
    <col min="5387" max="5387" width="0" hidden="1" customWidth="1"/>
    <col min="5388" max="5389" width="9.1640625" customWidth="1"/>
    <col min="5390" max="5390" width="10.83203125" customWidth="1"/>
    <col min="5633" max="5633" width="10.5" customWidth="1"/>
    <col min="5634" max="5634" width="13.6640625" customWidth="1"/>
    <col min="5635" max="5635" width="6.5" customWidth="1"/>
    <col min="5636" max="5636" width="6" customWidth="1"/>
    <col min="5637" max="5637" width="13.6640625" customWidth="1"/>
    <col min="5638" max="5638" width="7.6640625" customWidth="1"/>
    <col min="5639" max="5639" width="7.5" customWidth="1"/>
    <col min="5640" max="5640" width="6.33203125" customWidth="1"/>
    <col min="5641" max="5641" width="9.1640625" customWidth="1"/>
    <col min="5642" max="5642" width="12.83203125" customWidth="1"/>
    <col min="5643" max="5643" width="0" hidden="1" customWidth="1"/>
    <col min="5644" max="5645" width="9.1640625" customWidth="1"/>
    <col min="5646" max="5646" width="10.83203125" customWidth="1"/>
    <col min="5889" max="5889" width="10.5" customWidth="1"/>
    <col min="5890" max="5890" width="13.6640625" customWidth="1"/>
    <col min="5891" max="5891" width="6.5" customWidth="1"/>
    <col min="5892" max="5892" width="6" customWidth="1"/>
    <col min="5893" max="5893" width="13.6640625" customWidth="1"/>
    <col min="5894" max="5894" width="7.6640625" customWidth="1"/>
    <col min="5895" max="5895" width="7.5" customWidth="1"/>
    <col min="5896" max="5896" width="6.33203125" customWidth="1"/>
    <col min="5897" max="5897" width="9.1640625" customWidth="1"/>
    <col min="5898" max="5898" width="12.83203125" customWidth="1"/>
    <col min="5899" max="5899" width="0" hidden="1" customWidth="1"/>
    <col min="5900" max="5901" width="9.1640625" customWidth="1"/>
    <col min="5902" max="5902" width="10.83203125" customWidth="1"/>
    <col min="6145" max="6145" width="10.5" customWidth="1"/>
    <col min="6146" max="6146" width="13.6640625" customWidth="1"/>
    <col min="6147" max="6147" width="6.5" customWidth="1"/>
    <col min="6148" max="6148" width="6" customWidth="1"/>
    <col min="6149" max="6149" width="13.6640625" customWidth="1"/>
    <col min="6150" max="6150" width="7.6640625" customWidth="1"/>
    <col min="6151" max="6151" width="7.5" customWidth="1"/>
    <col min="6152" max="6152" width="6.33203125" customWidth="1"/>
    <col min="6153" max="6153" width="9.1640625" customWidth="1"/>
    <col min="6154" max="6154" width="12.83203125" customWidth="1"/>
    <col min="6155" max="6155" width="0" hidden="1" customWidth="1"/>
    <col min="6156" max="6157" width="9.1640625" customWidth="1"/>
    <col min="6158" max="6158" width="10.83203125" customWidth="1"/>
    <col min="6401" max="6401" width="10.5" customWidth="1"/>
    <col min="6402" max="6402" width="13.6640625" customWidth="1"/>
    <col min="6403" max="6403" width="6.5" customWidth="1"/>
    <col min="6404" max="6404" width="6" customWidth="1"/>
    <col min="6405" max="6405" width="13.6640625" customWidth="1"/>
    <col min="6406" max="6406" width="7.6640625" customWidth="1"/>
    <col min="6407" max="6407" width="7.5" customWidth="1"/>
    <col min="6408" max="6408" width="6.33203125" customWidth="1"/>
    <col min="6409" max="6409" width="9.1640625" customWidth="1"/>
    <col min="6410" max="6410" width="12.83203125" customWidth="1"/>
    <col min="6411" max="6411" width="0" hidden="1" customWidth="1"/>
    <col min="6412" max="6413" width="9.1640625" customWidth="1"/>
    <col min="6414" max="6414" width="10.83203125" customWidth="1"/>
    <col min="6657" max="6657" width="10.5" customWidth="1"/>
    <col min="6658" max="6658" width="13.6640625" customWidth="1"/>
    <col min="6659" max="6659" width="6.5" customWidth="1"/>
    <col min="6660" max="6660" width="6" customWidth="1"/>
    <col min="6661" max="6661" width="13.6640625" customWidth="1"/>
    <col min="6662" max="6662" width="7.6640625" customWidth="1"/>
    <col min="6663" max="6663" width="7.5" customWidth="1"/>
    <col min="6664" max="6664" width="6.33203125" customWidth="1"/>
    <col min="6665" max="6665" width="9.1640625" customWidth="1"/>
    <col min="6666" max="6666" width="12.83203125" customWidth="1"/>
    <col min="6667" max="6667" width="0" hidden="1" customWidth="1"/>
    <col min="6668" max="6669" width="9.1640625" customWidth="1"/>
    <col min="6670" max="6670" width="10.83203125" customWidth="1"/>
    <col min="6913" max="6913" width="10.5" customWidth="1"/>
    <col min="6914" max="6914" width="13.6640625" customWidth="1"/>
    <col min="6915" max="6915" width="6.5" customWidth="1"/>
    <col min="6916" max="6916" width="6" customWidth="1"/>
    <col min="6917" max="6917" width="13.6640625" customWidth="1"/>
    <col min="6918" max="6918" width="7.6640625" customWidth="1"/>
    <col min="6919" max="6919" width="7.5" customWidth="1"/>
    <col min="6920" max="6920" width="6.33203125" customWidth="1"/>
    <col min="6921" max="6921" width="9.1640625" customWidth="1"/>
    <col min="6922" max="6922" width="12.83203125" customWidth="1"/>
    <col min="6923" max="6923" width="0" hidden="1" customWidth="1"/>
    <col min="6924" max="6925" width="9.1640625" customWidth="1"/>
    <col min="6926" max="6926" width="10.83203125" customWidth="1"/>
    <col min="7169" max="7169" width="10.5" customWidth="1"/>
    <col min="7170" max="7170" width="13.6640625" customWidth="1"/>
    <col min="7171" max="7171" width="6.5" customWidth="1"/>
    <col min="7172" max="7172" width="6" customWidth="1"/>
    <col min="7173" max="7173" width="13.6640625" customWidth="1"/>
    <col min="7174" max="7174" width="7.6640625" customWidth="1"/>
    <col min="7175" max="7175" width="7.5" customWidth="1"/>
    <col min="7176" max="7176" width="6.33203125" customWidth="1"/>
    <col min="7177" max="7177" width="9.1640625" customWidth="1"/>
    <col min="7178" max="7178" width="12.83203125" customWidth="1"/>
    <col min="7179" max="7179" width="0" hidden="1" customWidth="1"/>
    <col min="7180" max="7181" width="9.1640625" customWidth="1"/>
    <col min="7182" max="7182" width="10.83203125" customWidth="1"/>
    <col min="7425" max="7425" width="10.5" customWidth="1"/>
    <col min="7426" max="7426" width="13.6640625" customWidth="1"/>
    <col min="7427" max="7427" width="6.5" customWidth="1"/>
    <col min="7428" max="7428" width="6" customWidth="1"/>
    <col min="7429" max="7429" width="13.6640625" customWidth="1"/>
    <col min="7430" max="7430" width="7.6640625" customWidth="1"/>
    <col min="7431" max="7431" width="7.5" customWidth="1"/>
    <col min="7432" max="7432" width="6.33203125" customWidth="1"/>
    <col min="7433" max="7433" width="9.1640625" customWidth="1"/>
    <col min="7434" max="7434" width="12.83203125" customWidth="1"/>
    <col min="7435" max="7435" width="0" hidden="1" customWidth="1"/>
    <col min="7436" max="7437" width="9.1640625" customWidth="1"/>
    <col min="7438" max="7438" width="10.83203125" customWidth="1"/>
    <col min="7681" max="7681" width="10.5" customWidth="1"/>
    <col min="7682" max="7682" width="13.6640625" customWidth="1"/>
    <col min="7683" max="7683" width="6.5" customWidth="1"/>
    <col min="7684" max="7684" width="6" customWidth="1"/>
    <col min="7685" max="7685" width="13.6640625" customWidth="1"/>
    <col min="7686" max="7686" width="7.6640625" customWidth="1"/>
    <col min="7687" max="7687" width="7.5" customWidth="1"/>
    <col min="7688" max="7688" width="6.33203125" customWidth="1"/>
    <col min="7689" max="7689" width="9.1640625" customWidth="1"/>
    <col min="7690" max="7690" width="12.83203125" customWidth="1"/>
    <col min="7691" max="7691" width="0" hidden="1" customWidth="1"/>
    <col min="7692" max="7693" width="9.1640625" customWidth="1"/>
    <col min="7694" max="7694" width="10.83203125" customWidth="1"/>
    <col min="7937" max="7937" width="10.5" customWidth="1"/>
    <col min="7938" max="7938" width="13.6640625" customWidth="1"/>
    <col min="7939" max="7939" width="6.5" customWidth="1"/>
    <col min="7940" max="7940" width="6" customWidth="1"/>
    <col min="7941" max="7941" width="13.6640625" customWidth="1"/>
    <col min="7942" max="7942" width="7.6640625" customWidth="1"/>
    <col min="7943" max="7943" width="7.5" customWidth="1"/>
    <col min="7944" max="7944" width="6.33203125" customWidth="1"/>
    <col min="7945" max="7945" width="9.1640625" customWidth="1"/>
    <col min="7946" max="7946" width="12.83203125" customWidth="1"/>
    <col min="7947" max="7947" width="0" hidden="1" customWidth="1"/>
    <col min="7948" max="7949" width="9.1640625" customWidth="1"/>
    <col min="7950" max="7950" width="10.83203125" customWidth="1"/>
    <col min="8193" max="8193" width="10.5" customWidth="1"/>
    <col min="8194" max="8194" width="13.6640625" customWidth="1"/>
    <col min="8195" max="8195" width="6.5" customWidth="1"/>
    <col min="8196" max="8196" width="6" customWidth="1"/>
    <col min="8197" max="8197" width="13.6640625" customWidth="1"/>
    <col min="8198" max="8198" width="7.6640625" customWidth="1"/>
    <col min="8199" max="8199" width="7.5" customWidth="1"/>
    <col min="8200" max="8200" width="6.33203125" customWidth="1"/>
    <col min="8201" max="8201" width="9.1640625" customWidth="1"/>
    <col min="8202" max="8202" width="12.83203125" customWidth="1"/>
    <col min="8203" max="8203" width="0" hidden="1" customWidth="1"/>
    <col min="8204" max="8205" width="9.1640625" customWidth="1"/>
    <col min="8206" max="8206" width="10.83203125" customWidth="1"/>
    <col min="8449" max="8449" width="10.5" customWidth="1"/>
    <col min="8450" max="8450" width="13.6640625" customWidth="1"/>
    <col min="8451" max="8451" width="6.5" customWidth="1"/>
    <col min="8452" max="8452" width="6" customWidth="1"/>
    <col min="8453" max="8453" width="13.6640625" customWidth="1"/>
    <col min="8454" max="8454" width="7.6640625" customWidth="1"/>
    <col min="8455" max="8455" width="7.5" customWidth="1"/>
    <col min="8456" max="8456" width="6.33203125" customWidth="1"/>
    <col min="8457" max="8457" width="9.1640625" customWidth="1"/>
    <col min="8458" max="8458" width="12.83203125" customWidth="1"/>
    <col min="8459" max="8459" width="0" hidden="1" customWidth="1"/>
    <col min="8460" max="8461" width="9.1640625" customWidth="1"/>
    <col min="8462" max="8462" width="10.83203125" customWidth="1"/>
    <col min="8705" max="8705" width="10.5" customWidth="1"/>
    <col min="8706" max="8706" width="13.6640625" customWidth="1"/>
    <col min="8707" max="8707" width="6.5" customWidth="1"/>
    <col min="8708" max="8708" width="6" customWidth="1"/>
    <col min="8709" max="8709" width="13.6640625" customWidth="1"/>
    <col min="8710" max="8710" width="7.6640625" customWidth="1"/>
    <col min="8711" max="8711" width="7.5" customWidth="1"/>
    <col min="8712" max="8712" width="6.33203125" customWidth="1"/>
    <col min="8713" max="8713" width="9.1640625" customWidth="1"/>
    <col min="8714" max="8714" width="12.83203125" customWidth="1"/>
    <col min="8715" max="8715" width="0" hidden="1" customWidth="1"/>
    <col min="8716" max="8717" width="9.1640625" customWidth="1"/>
    <col min="8718" max="8718" width="10.83203125" customWidth="1"/>
    <col min="8961" max="8961" width="10.5" customWidth="1"/>
    <col min="8962" max="8962" width="13.6640625" customWidth="1"/>
    <col min="8963" max="8963" width="6.5" customWidth="1"/>
    <col min="8964" max="8964" width="6" customWidth="1"/>
    <col min="8965" max="8965" width="13.6640625" customWidth="1"/>
    <col min="8966" max="8966" width="7.6640625" customWidth="1"/>
    <col min="8967" max="8967" width="7.5" customWidth="1"/>
    <col min="8968" max="8968" width="6.33203125" customWidth="1"/>
    <col min="8969" max="8969" width="9.1640625" customWidth="1"/>
    <col min="8970" max="8970" width="12.83203125" customWidth="1"/>
    <col min="8971" max="8971" width="0" hidden="1" customWidth="1"/>
    <col min="8972" max="8973" width="9.1640625" customWidth="1"/>
    <col min="8974" max="8974" width="10.83203125" customWidth="1"/>
    <col min="9217" max="9217" width="10.5" customWidth="1"/>
    <col min="9218" max="9218" width="13.6640625" customWidth="1"/>
    <col min="9219" max="9219" width="6.5" customWidth="1"/>
    <col min="9220" max="9220" width="6" customWidth="1"/>
    <col min="9221" max="9221" width="13.6640625" customWidth="1"/>
    <col min="9222" max="9222" width="7.6640625" customWidth="1"/>
    <col min="9223" max="9223" width="7.5" customWidth="1"/>
    <col min="9224" max="9224" width="6.33203125" customWidth="1"/>
    <col min="9225" max="9225" width="9.1640625" customWidth="1"/>
    <col min="9226" max="9226" width="12.83203125" customWidth="1"/>
    <col min="9227" max="9227" width="0" hidden="1" customWidth="1"/>
    <col min="9228" max="9229" width="9.1640625" customWidth="1"/>
    <col min="9230" max="9230" width="10.83203125" customWidth="1"/>
    <col min="9473" max="9473" width="10.5" customWidth="1"/>
    <col min="9474" max="9474" width="13.6640625" customWidth="1"/>
    <col min="9475" max="9475" width="6.5" customWidth="1"/>
    <col min="9476" max="9476" width="6" customWidth="1"/>
    <col min="9477" max="9477" width="13.6640625" customWidth="1"/>
    <col min="9478" max="9478" width="7.6640625" customWidth="1"/>
    <col min="9479" max="9479" width="7.5" customWidth="1"/>
    <col min="9480" max="9480" width="6.33203125" customWidth="1"/>
    <col min="9481" max="9481" width="9.1640625" customWidth="1"/>
    <col min="9482" max="9482" width="12.83203125" customWidth="1"/>
    <col min="9483" max="9483" width="0" hidden="1" customWidth="1"/>
    <col min="9484" max="9485" width="9.1640625" customWidth="1"/>
    <col min="9486" max="9486" width="10.83203125" customWidth="1"/>
    <col min="9729" max="9729" width="10.5" customWidth="1"/>
    <col min="9730" max="9730" width="13.6640625" customWidth="1"/>
    <col min="9731" max="9731" width="6.5" customWidth="1"/>
    <col min="9732" max="9732" width="6" customWidth="1"/>
    <col min="9733" max="9733" width="13.6640625" customWidth="1"/>
    <col min="9734" max="9734" width="7.6640625" customWidth="1"/>
    <col min="9735" max="9735" width="7.5" customWidth="1"/>
    <col min="9736" max="9736" width="6.33203125" customWidth="1"/>
    <col min="9737" max="9737" width="9.1640625" customWidth="1"/>
    <col min="9738" max="9738" width="12.83203125" customWidth="1"/>
    <col min="9739" max="9739" width="0" hidden="1" customWidth="1"/>
    <col min="9740" max="9741" width="9.1640625" customWidth="1"/>
    <col min="9742" max="9742" width="10.83203125" customWidth="1"/>
    <col min="9985" max="9985" width="10.5" customWidth="1"/>
    <col min="9986" max="9986" width="13.6640625" customWidth="1"/>
    <col min="9987" max="9987" width="6.5" customWidth="1"/>
    <col min="9988" max="9988" width="6" customWidth="1"/>
    <col min="9989" max="9989" width="13.6640625" customWidth="1"/>
    <col min="9990" max="9990" width="7.6640625" customWidth="1"/>
    <col min="9991" max="9991" width="7.5" customWidth="1"/>
    <col min="9992" max="9992" width="6.33203125" customWidth="1"/>
    <col min="9993" max="9993" width="9.1640625" customWidth="1"/>
    <col min="9994" max="9994" width="12.83203125" customWidth="1"/>
    <col min="9995" max="9995" width="0" hidden="1" customWidth="1"/>
    <col min="9996" max="9997" width="9.1640625" customWidth="1"/>
    <col min="9998" max="9998" width="10.83203125" customWidth="1"/>
    <col min="10241" max="10241" width="10.5" customWidth="1"/>
    <col min="10242" max="10242" width="13.6640625" customWidth="1"/>
    <col min="10243" max="10243" width="6.5" customWidth="1"/>
    <col min="10244" max="10244" width="6" customWidth="1"/>
    <col min="10245" max="10245" width="13.6640625" customWidth="1"/>
    <col min="10246" max="10246" width="7.6640625" customWidth="1"/>
    <col min="10247" max="10247" width="7.5" customWidth="1"/>
    <col min="10248" max="10248" width="6.33203125" customWidth="1"/>
    <col min="10249" max="10249" width="9.1640625" customWidth="1"/>
    <col min="10250" max="10250" width="12.83203125" customWidth="1"/>
    <col min="10251" max="10251" width="0" hidden="1" customWidth="1"/>
    <col min="10252" max="10253" width="9.1640625" customWidth="1"/>
    <col min="10254" max="10254" width="10.83203125" customWidth="1"/>
    <col min="10497" max="10497" width="10.5" customWidth="1"/>
    <col min="10498" max="10498" width="13.6640625" customWidth="1"/>
    <col min="10499" max="10499" width="6.5" customWidth="1"/>
    <col min="10500" max="10500" width="6" customWidth="1"/>
    <col min="10501" max="10501" width="13.6640625" customWidth="1"/>
    <col min="10502" max="10502" width="7.6640625" customWidth="1"/>
    <col min="10503" max="10503" width="7.5" customWidth="1"/>
    <col min="10504" max="10504" width="6.33203125" customWidth="1"/>
    <col min="10505" max="10505" width="9.1640625" customWidth="1"/>
    <col min="10506" max="10506" width="12.83203125" customWidth="1"/>
    <col min="10507" max="10507" width="0" hidden="1" customWidth="1"/>
    <col min="10508" max="10509" width="9.1640625" customWidth="1"/>
    <col min="10510" max="10510" width="10.83203125" customWidth="1"/>
    <col min="10753" max="10753" width="10.5" customWidth="1"/>
    <col min="10754" max="10754" width="13.6640625" customWidth="1"/>
    <col min="10755" max="10755" width="6.5" customWidth="1"/>
    <col min="10756" max="10756" width="6" customWidth="1"/>
    <col min="10757" max="10757" width="13.6640625" customWidth="1"/>
    <col min="10758" max="10758" width="7.6640625" customWidth="1"/>
    <col min="10759" max="10759" width="7.5" customWidth="1"/>
    <col min="10760" max="10760" width="6.33203125" customWidth="1"/>
    <col min="10761" max="10761" width="9.1640625" customWidth="1"/>
    <col min="10762" max="10762" width="12.83203125" customWidth="1"/>
    <col min="10763" max="10763" width="0" hidden="1" customWidth="1"/>
    <col min="10764" max="10765" width="9.1640625" customWidth="1"/>
    <col min="10766" max="10766" width="10.83203125" customWidth="1"/>
    <col min="11009" max="11009" width="10.5" customWidth="1"/>
    <col min="11010" max="11010" width="13.6640625" customWidth="1"/>
    <col min="11011" max="11011" width="6.5" customWidth="1"/>
    <col min="11012" max="11012" width="6" customWidth="1"/>
    <col min="11013" max="11013" width="13.6640625" customWidth="1"/>
    <col min="11014" max="11014" width="7.6640625" customWidth="1"/>
    <col min="11015" max="11015" width="7.5" customWidth="1"/>
    <col min="11016" max="11016" width="6.33203125" customWidth="1"/>
    <col min="11017" max="11017" width="9.1640625" customWidth="1"/>
    <col min="11018" max="11018" width="12.83203125" customWidth="1"/>
    <col min="11019" max="11019" width="0" hidden="1" customWidth="1"/>
    <col min="11020" max="11021" width="9.1640625" customWidth="1"/>
    <col min="11022" max="11022" width="10.83203125" customWidth="1"/>
    <col min="11265" max="11265" width="10.5" customWidth="1"/>
    <col min="11266" max="11266" width="13.6640625" customWidth="1"/>
    <col min="11267" max="11267" width="6.5" customWidth="1"/>
    <col min="11268" max="11268" width="6" customWidth="1"/>
    <col min="11269" max="11269" width="13.6640625" customWidth="1"/>
    <col min="11270" max="11270" width="7.6640625" customWidth="1"/>
    <col min="11271" max="11271" width="7.5" customWidth="1"/>
    <col min="11272" max="11272" width="6.33203125" customWidth="1"/>
    <col min="11273" max="11273" width="9.1640625" customWidth="1"/>
    <col min="11274" max="11274" width="12.83203125" customWidth="1"/>
    <col min="11275" max="11275" width="0" hidden="1" customWidth="1"/>
    <col min="11276" max="11277" width="9.1640625" customWidth="1"/>
    <col min="11278" max="11278" width="10.83203125" customWidth="1"/>
    <col min="11521" max="11521" width="10.5" customWidth="1"/>
    <col min="11522" max="11522" width="13.6640625" customWidth="1"/>
    <col min="11523" max="11523" width="6.5" customWidth="1"/>
    <col min="11524" max="11524" width="6" customWidth="1"/>
    <col min="11525" max="11525" width="13.6640625" customWidth="1"/>
    <col min="11526" max="11526" width="7.6640625" customWidth="1"/>
    <col min="11527" max="11527" width="7.5" customWidth="1"/>
    <col min="11528" max="11528" width="6.33203125" customWidth="1"/>
    <col min="11529" max="11529" width="9.1640625" customWidth="1"/>
    <col min="11530" max="11530" width="12.83203125" customWidth="1"/>
    <col min="11531" max="11531" width="0" hidden="1" customWidth="1"/>
    <col min="11532" max="11533" width="9.1640625" customWidth="1"/>
    <col min="11534" max="11534" width="10.83203125" customWidth="1"/>
    <col min="11777" max="11777" width="10.5" customWidth="1"/>
    <col min="11778" max="11778" width="13.6640625" customWidth="1"/>
    <col min="11779" max="11779" width="6.5" customWidth="1"/>
    <col min="11780" max="11780" width="6" customWidth="1"/>
    <col min="11781" max="11781" width="13.6640625" customWidth="1"/>
    <col min="11782" max="11782" width="7.6640625" customWidth="1"/>
    <col min="11783" max="11783" width="7.5" customWidth="1"/>
    <col min="11784" max="11784" width="6.33203125" customWidth="1"/>
    <col min="11785" max="11785" width="9.1640625" customWidth="1"/>
    <col min="11786" max="11786" width="12.83203125" customWidth="1"/>
    <col min="11787" max="11787" width="0" hidden="1" customWidth="1"/>
    <col min="11788" max="11789" width="9.1640625" customWidth="1"/>
    <col min="11790" max="11790" width="10.83203125" customWidth="1"/>
    <col min="12033" max="12033" width="10.5" customWidth="1"/>
    <col min="12034" max="12034" width="13.6640625" customWidth="1"/>
    <col min="12035" max="12035" width="6.5" customWidth="1"/>
    <col min="12036" max="12036" width="6" customWidth="1"/>
    <col min="12037" max="12037" width="13.6640625" customWidth="1"/>
    <col min="12038" max="12038" width="7.6640625" customWidth="1"/>
    <col min="12039" max="12039" width="7.5" customWidth="1"/>
    <col min="12040" max="12040" width="6.33203125" customWidth="1"/>
    <col min="12041" max="12041" width="9.1640625" customWidth="1"/>
    <col min="12042" max="12042" width="12.83203125" customWidth="1"/>
    <col min="12043" max="12043" width="0" hidden="1" customWidth="1"/>
    <col min="12044" max="12045" width="9.1640625" customWidth="1"/>
    <col min="12046" max="12046" width="10.83203125" customWidth="1"/>
    <col min="12289" max="12289" width="10.5" customWidth="1"/>
    <col min="12290" max="12290" width="13.6640625" customWidth="1"/>
    <col min="12291" max="12291" width="6.5" customWidth="1"/>
    <col min="12292" max="12292" width="6" customWidth="1"/>
    <col min="12293" max="12293" width="13.6640625" customWidth="1"/>
    <col min="12294" max="12294" width="7.6640625" customWidth="1"/>
    <col min="12295" max="12295" width="7.5" customWidth="1"/>
    <col min="12296" max="12296" width="6.33203125" customWidth="1"/>
    <col min="12297" max="12297" width="9.1640625" customWidth="1"/>
    <col min="12298" max="12298" width="12.83203125" customWidth="1"/>
    <col min="12299" max="12299" width="0" hidden="1" customWidth="1"/>
    <col min="12300" max="12301" width="9.1640625" customWidth="1"/>
    <col min="12302" max="12302" width="10.83203125" customWidth="1"/>
    <col min="12545" max="12545" width="10.5" customWidth="1"/>
    <col min="12546" max="12546" width="13.6640625" customWidth="1"/>
    <col min="12547" max="12547" width="6.5" customWidth="1"/>
    <col min="12548" max="12548" width="6" customWidth="1"/>
    <col min="12549" max="12549" width="13.6640625" customWidth="1"/>
    <col min="12550" max="12550" width="7.6640625" customWidth="1"/>
    <col min="12551" max="12551" width="7.5" customWidth="1"/>
    <col min="12552" max="12552" width="6.33203125" customWidth="1"/>
    <col min="12553" max="12553" width="9.1640625" customWidth="1"/>
    <col min="12554" max="12554" width="12.83203125" customWidth="1"/>
    <col min="12555" max="12555" width="0" hidden="1" customWidth="1"/>
    <col min="12556" max="12557" width="9.1640625" customWidth="1"/>
    <col min="12558" max="12558" width="10.83203125" customWidth="1"/>
    <col min="12801" max="12801" width="10.5" customWidth="1"/>
    <col min="12802" max="12802" width="13.6640625" customWidth="1"/>
    <col min="12803" max="12803" width="6.5" customWidth="1"/>
    <col min="12804" max="12804" width="6" customWidth="1"/>
    <col min="12805" max="12805" width="13.6640625" customWidth="1"/>
    <col min="12806" max="12806" width="7.6640625" customWidth="1"/>
    <col min="12807" max="12807" width="7.5" customWidth="1"/>
    <col min="12808" max="12808" width="6.33203125" customWidth="1"/>
    <col min="12809" max="12809" width="9.1640625" customWidth="1"/>
    <col min="12810" max="12810" width="12.83203125" customWidth="1"/>
    <col min="12811" max="12811" width="0" hidden="1" customWidth="1"/>
    <col min="12812" max="12813" width="9.1640625" customWidth="1"/>
    <col min="12814" max="12814" width="10.83203125" customWidth="1"/>
    <col min="13057" max="13057" width="10.5" customWidth="1"/>
    <col min="13058" max="13058" width="13.6640625" customWidth="1"/>
    <col min="13059" max="13059" width="6.5" customWidth="1"/>
    <col min="13060" max="13060" width="6" customWidth="1"/>
    <col min="13061" max="13061" width="13.6640625" customWidth="1"/>
    <col min="13062" max="13062" width="7.6640625" customWidth="1"/>
    <col min="13063" max="13063" width="7.5" customWidth="1"/>
    <col min="13064" max="13064" width="6.33203125" customWidth="1"/>
    <col min="13065" max="13065" width="9.1640625" customWidth="1"/>
    <col min="13066" max="13066" width="12.83203125" customWidth="1"/>
    <col min="13067" max="13067" width="0" hidden="1" customWidth="1"/>
    <col min="13068" max="13069" width="9.1640625" customWidth="1"/>
    <col min="13070" max="13070" width="10.83203125" customWidth="1"/>
    <col min="13313" max="13313" width="10.5" customWidth="1"/>
    <col min="13314" max="13314" width="13.6640625" customWidth="1"/>
    <col min="13315" max="13315" width="6.5" customWidth="1"/>
    <col min="13316" max="13316" width="6" customWidth="1"/>
    <col min="13317" max="13317" width="13.6640625" customWidth="1"/>
    <col min="13318" max="13318" width="7.6640625" customWidth="1"/>
    <col min="13319" max="13319" width="7.5" customWidth="1"/>
    <col min="13320" max="13320" width="6.33203125" customWidth="1"/>
    <col min="13321" max="13321" width="9.1640625" customWidth="1"/>
    <col min="13322" max="13322" width="12.83203125" customWidth="1"/>
    <col min="13323" max="13323" width="0" hidden="1" customWidth="1"/>
    <col min="13324" max="13325" width="9.1640625" customWidth="1"/>
    <col min="13326" max="13326" width="10.83203125" customWidth="1"/>
    <col min="13569" max="13569" width="10.5" customWidth="1"/>
    <col min="13570" max="13570" width="13.6640625" customWidth="1"/>
    <col min="13571" max="13571" width="6.5" customWidth="1"/>
    <col min="13572" max="13572" width="6" customWidth="1"/>
    <col min="13573" max="13573" width="13.6640625" customWidth="1"/>
    <col min="13574" max="13574" width="7.6640625" customWidth="1"/>
    <col min="13575" max="13575" width="7.5" customWidth="1"/>
    <col min="13576" max="13576" width="6.33203125" customWidth="1"/>
    <col min="13577" max="13577" width="9.1640625" customWidth="1"/>
    <col min="13578" max="13578" width="12.83203125" customWidth="1"/>
    <col min="13579" max="13579" width="0" hidden="1" customWidth="1"/>
    <col min="13580" max="13581" width="9.1640625" customWidth="1"/>
    <col min="13582" max="13582" width="10.83203125" customWidth="1"/>
    <col min="13825" max="13825" width="10.5" customWidth="1"/>
    <col min="13826" max="13826" width="13.6640625" customWidth="1"/>
    <col min="13827" max="13827" width="6.5" customWidth="1"/>
    <col min="13828" max="13828" width="6" customWidth="1"/>
    <col min="13829" max="13829" width="13.6640625" customWidth="1"/>
    <col min="13830" max="13830" width="7.6640625" customWidth="1"/>
    <col min="13831" max="13831" width="7.5" customWidth="1"/>
    <col min="13832" max="13832" width="6.33203125" customWidth="1"/>
    <col min="13833" max="13833" width="9.1640625" customWidth="1"/>
    <col min="13834" max="13834" width="12.83203125" customWidth="1"/>
    <col min="13835" max="13835" width="0" hidden="1" customWidth="1"/>
    <col min="13836" max="13837" width="9.1640625" customWidth="1"/>
    <col min="13838" max="13838" width="10.83203125" customWidth="1"/>
    <col min="14081" max="14081" width="10.5" customWidth="1"/>
    <col min="14082" max="14082" width="13.6640625" customWidth="1"/>
    <col min="14083" max="14083" width="6.5" customWidth="1"/>
    <col min="14084" max="14084" width="6" customWidth="1"/>
    <col min="14085" max="14085" width="13.6640625" customWidth="1"/>
    <col min="14086" max="14086" width="7.6640625" customWidth="1"/>
    <col min="14087" max="14087" width="7.5" customWidth="1"/>
    <col min="14088" max="14088" width="6.33203125" customWidth="1"/>
    <col min="14089" max="14089" width="9.1640625" customWidth="1"/>
    <col min="14090" max="14090" width="12.83203125" customWidth="1"/>
    <col min="14091" max="14091" width="0" hidden="1" customWidth="1"/>
    <col min="14092" max="14093" width="9.1640625" customWidth="1"/>
    <col min="14094" max="14094" width="10.83203125" customWidth="1"/>
    <col min="14337" max="14337" width="10.5" customWidth="1"/>
    <col min="14338" max="14338" width="13.6640625" customWidth="1"/>
    <col min="14339" max="14339" width="6.5" customWidth="1"/>
    <col min="14340" max="14340" width="6" customWidth="1"/>
    <col min="14341" max="14341" width="13.6640625" customWidth="1"/>
    <col min="14342" max="14342" width="7.6640625" customWidth="1"/>
    <col min="14343" max="14343" width="7.5" customWidth="1"/>
    <col min="14344" max="14344" width="6.33203125" customWidth="1"/>
    <col min="14345" max="14345" width="9.1640625" customWidth="1"/>
    <col min="14346" max="14346" width="12.83203125" customWidth="1"/>
    <col min="14347" max="14347" width="0" hidden="1" customWidth="1"/>
    <col min="14348" max="14349" width="9.1640625" customWidth="1"/>
    <col min="14350" max="14350" width="10.83203125" customWidth="1"/>
    <col min="14593" max="14593" width="10.5" customWidth="1"/>
    <col min="14594" max="14594" width="13.6640625" customWidth="1"/>
    <col min="14595" max="14595" width="6.5" customWidth="1"/>
    <col min="14596" max="14596" width="6" customWidth="1"/>
    <col min="14597" max="14597" width="13.6640625" customWidth="1"/>
    <col min="14598" max="14598" width="7.6640625" customWidth="1"/>
    <col min="14599" max="14599" width="7.5" customWidth="1"/>
    <col min="14600" max="14600" width="6.33203125" customWidth="1"/>
    <col min="14601" max="14601" width="9.1640625" customWidth="1"/>
    <col min="14602" max="14602" width="12.83203125" customWidth="1"/>
    <col min="14603" max="14603" width="0" hidden="1" customWidth="1"/>
    <col min="14604" max="14605" width="9.1640625" customWidth="1"/>
    <col min="14606" max="14606" width="10.83203125" customWidth="1"/>
    <col min="14849" max="14849" width="10.5" customWidth="1"/>
    <col min="14850" max="14850" width="13.6640625" customWidth="1"/>
    <col min="14851" max="14851" width="6.5" customWidth="1"/>
    <col min="14852" max="14852" width="6" customWidth="1"/>
    <col min="14853" max="14853" width="13.6640625" customWidth="1"/>
    <col min="14854" max="14854" width="7.6640625" customWidth="1"/>
    <col min="14855" max="14855" width="7.5" customWidth="1"/>
    <col min="14856" max="14856" width="6.33203125" customWidth="1"/>
    <col min="14857" max="14857" width="9.1640625" customWidth="1"/>
    <col min="14858" max="14858" width="12.83203125" customWidth="1"/>
    <col min="14859" max="14859" width="0" hidden="1" customWidth="1"/>
    <col min="14860" max="14861" width="9.1640625" customWidth="1"/>
    <col min="14862" max="14862" width="10.83203125" customWidth="1"/>
    <col min="15105" max="15105" width="10.5" customWidth="1"/>
    <col min="15106" max="15106" width="13.6640625" customWidth="1"/>
    <col min="15107" max="15107" width="6.5" customWidth="1"/>
    <col min="15108" max="15108" width="6" customWidth="1"/>
    <col min="15109" max="15109" width="13.6640625" customWidth="1"/>
    <col min="15110" max="15110" width="7.6640625" customWidth="1"/>
    <col min="15111" max="15111" width="7.5" customWidth="1"/>
    <col min="15112" max="15112" width="6.33203125" customWidth="1"/>
    <col min="15113" max="15113" width="9.1640625" customWidth="1"/>
    <col min="15114" max="15114" width="12.83203125" customWidth="1"/>
    <col min="15115" max="15115" width="0" hidden="1" customWidth="1"/>
    <col min="15116" max="15117" width="9.1640625" customWidth="1"/>
    <col min="15118" max="15118" width="10.83203125" customWidth="1"/>
    <col min="15361" max="15361" width="10.5" customWidth="1"/>
    <col min="15362" max="15362" width="13.6640625" customWidth="1"/>
    <col min="15363" max="15363" width="6.5" customWidth="1"/>
    <col min="15364" max="15364" width="6" customWidth="1"/>
    <col min="15365" max="15365" width="13.6640625" customWidth="1"/>
    <col min="15366" max="15366" width="7.6640625" customWidth="1"/>
    <col min="15367" max="15367" width="7.5" customWidth="1"/>
    <col min="15368" max="15368" width="6.33203125" customWidth="1"/>
    <col min="15369" max="15369" width="9.1640625" customWidth="1"/>
    <col min="15370" max="15370" width="12.83203125" customWidth="1"/>
    <col min="15371" max="15371" width="0" hidden="1" customWidth="1"/>
    <col min="15372" max="15373" width="9.1640625" customWidth="1"/>
    <col min="15374" max="15374" width="10.83203125" customWidth="1"/>
    <col min="15617" max="15617" width="10.5" customWidth="1"/>
    <col min="15618" max="15618" width="13.6640625" customWidth="1"/>
    <col min="15619" max="15619" width="6.5" customWidth="1"/>
    <col min="15620" max="15620" width="6" customWidth="1"/>
    <col min="15621" max="15621" width="13.6640625" customWidth="1"/>
    <col min="15622" max="15622" width="7.6640625" customWidth="1"/>
    <col min="15623" max="15623" width="7.5" customWidth="1"/>
    <col min="15624" max="15624" width="6.33203125" customWidth="1"/>
    <col min="15625" max="15625" width="9.1640625" customWidth="1"/>
    <col min="15626" max="15626" width="12.83203125" customWidth="1"/>
    <col min="15627" max="15627" width="0" hidden="1" customWidth="1"/>
    <col min="15628" max="15629" width="9.1640625" customWidth="1"/>
    <col min="15630" max="15630" width="10.83203125" customWidth="1"/>
    <col min="15873" max="15873" width="10.5" customWidth="1"/>
    <col min="15874" max="15874" width="13.6640625" customWidth="1"/>
    <col min="15875" max="15875" width="6.5" customWidth="1"/>
    <col min="15876" max="15876" width="6" customWidth="1"/>
    <col min="15877" max="15877" width="13.6640625" customWidth="1"/>
    <col min="15878" max="15878" width="7.6640625" customWidth="1"/>
    <col min="15879" max="15879" width="7.5" customWidth="1"/>
    <col min="15880" max="15880" width="6.33203125" customWidth="1"/>
    <col min="15881" max="15881" width="9.1640625" customWidth="1"/>
    <col min="15882" max="15882" width="12.83203125" customWidth="1"/>
    <col min="15883" max="15883" width="0" hidden="1" customWidth="1"/>
    <col min="15884" max="15885" width="9.1640625" customWidth="1"/>
    <col min="15886" max="15886" width="10.83203125" customWidth="1"/>
    <col min="16129" max="16129" width="10.5" customWidth="1"/>
    <col min="16130" max="16130" width="13.6640625" customWidth="1"/>
    <col min="16131" max="16131" width="6.5" customWidth="1"/>
    <col min="16132" max="16132" width="6" customWidth="1"/>
    <col min="16133" max="16133" width="13.6640625" customWidth="1"/>
    <col min="16134" max="16134" width="7.6640625" customWidth="1"/>
    <col min="16135" max="16135" width="7.5" customWidth="1"/>
    <col min="16136" max="16136" width="6.33203125" customWidth="1"/>
    <col min="16137" max="16137" width="9.1640625" customWidth="1"/>
    <col min="16138" max="16138" width="12.83203125" customWidth="1"/>
    <col min="16139" max="16139" width="0" hidden="1" customWidth="1"/>
    <col min="16140" max="16141" width="9.1640625" customWidth="1"/>
    <col min="16142" max="16142" width="10.83203125" customWidth="1"/>
  </cols>
  <sheetData>
    <row r="1" spans="1:14" x14ac:dyDescent="0.2">
      <c r="B1" s="1" t="s">
        <v>116</v>
      </c>
    </row>
    <row r="2" spans="1:14" x14ac:dyDescent="0.2">
      <c r="A2" s="1" t="s">
        <v>0</v>
      </c>
      <c r="B2" s="3">
        <v>45460</v>
      </c>
    </row>
    <row r="3" spans="1:14" x14ac:dyDescent="0.2">
      <c r="A3" s="1" t="s">
        <v>2</v>
      </c>
      <c r="B3" s="1" t="s">
        <v>117</v>
      </c>
    </row>
    <row r="4" spans="1:14" x14ac:dyDescent="0.2">
      <c r="A4" s="1" t="s">
        <v>4</v>
      </c>
    </row>
    <row r="7" spans="1:14" x14ac:dyDescent="0.2">
      <c r="A7" s="1" t="s">
        <v>5</v>
      </c>
      <c r="B7" s="1" t="s">
        <v>26</v>
      </c>
      <c r="C7" s="1" t="s">
        <v>7</v>
      </c>
      <c r="D7" s="1" t="s">
        <v>8</v>
      </c>
      <c r="E7" s="1" t="s">
        <v>9</v>
      </c>
      <c r="F7" s="1" t="s">
        <v>12</v>
      </c>
      <c r="G7" s="1" t="s">
        <v>6</v>
      </c>
      <c r="H7" s="1" t="s">
        <v>27</v>
      </c>
      <c r="I7" s="1" t="s">
        <v>28</v>
      </c>
      <c r="J7" s="1" t="s">
        <v>29</v>
      </c>
      <c r="K7" s="1" t="s">
        <v>30</v>
      </c>
      <c r="L7" s="1" t="s">
        <v>31</v>
      </c>
      <c r="M7" s="1" t="s">
        <v>32</v>
      </c>
      <c r="N7" s="1" t="s">
        <v>33</v>
      </c>
    </row>
    <row r="8" spans="1:14" x14ac:dyDescent="0.2">
      <c r="A8" s="1" t="s">
        <v>34</v>
      </c>
      <c r="B8" s="1">
        <v>20230218</v>
      </c>
      <c r="C8" s="1">
        <v>1</v>
      </c>
      <c r="D8" s="1" t="s">
        <v>23</v>
      </c>
      <c r="E8" s="1" t="s">
        <v>24</v>
      </c>
      <c r="F8" s="1">
        <v>1300</v>
      </c>
      <c r="I8" s="1">
        <v>13.8133</v>
      </c>
      <c r="J8" s="1">
        <v>1.0625599999999999</v>
      </c>
      <c r="K8" s="1">
        <v>0.61702699999999999</v>
      </c>
      <c r="L8" s="1">
        <v>2.89683</v>
      </c>
      <c r="M8" s="1">
        <v>0.18462600000000001</v>
      </c>
      <c r="N8" s="1">
        <v>0.389764</v>
      </c>
    </row>
    <row r="9" spans="1:14" x14ac:dyDescent="0.2">
      <c r="A9" s="1">
        <v>235</v>
      </c>
      <c r="B9" s="1">
        <v>20230479</v>
      </c>
      <c r="C9" s="1">
        <v>2</v>
      </c>
      <c r="D9" s="1" t="s">
        <v>23</v>
      </c>
      <c r="E9" s="1" t="s">
        <v>24</v>
      </c>
      <c r="F9" s="1">
        <v>1275</v>
      </c>
      <c r="I9" s="1">
        <v>12.9771</v>
      </c>
      <c r="J9" s="1">
        <v>1.0178100000000001</v>
      </c>
      <c r="K9" s="1">
        <v>0.52165899999999998</v>
      </c>
      <c r="L9" s="1">
        <v>3.0782600000000002</v>
      </c>
      <c r="M9" s="1">
        <v>0.20392099999999999</v>
      </c>
      <c r="N9" s="1">
        <v>0.23116900000000001</v>
      </c>
    </row>
    <row r="10" spans="1:14" x14ac:dyDescent="0.2">
      <c r="A10" s="1">
        <v>300</v>
      </c>
      <c r="B10" s="1">
        <v>20232222</v>
      </c>
      <c r="C10" s="1">
        <v>3</v>
      </c>
      <c r="D10" s="1" t="s">
        <v>23</v>
      </c>
      <c r="E10" s="1" t="s">
        <v>24</v>
      </c>
      <c r="F10" s="1">
        <v>1105</v>
      </c>
      <c r="I10" s="1">
        <v>12.9276</v>
      </c>
      <c r="J10" s="1">
        <v>1.1699200000000001</v>
      </c>
      <c r="K10" s="1">
        <v>0.60961100000000001</v>
      </c>
      <c r="L10" s="1">
        <v>2.4117500000000001</v>
      </c>
      <c r="M10" s="1">
        <v>0.21732599999999999</v>
      </c>
      <c r="N10" s="1">
        <v>0.395318</v>
      </c>
    </row>
    <row r="11" spans="1:14" x14ac:dyDescent="0.2">
      <c r="A11" s="1" t="s">
        <v>35</v>
      </c>
      <c r="B11" s="1">
        <v>20231851</v>
      </c>
      <c r="C11" s="1">
        <v>4</v>
      </c>
      <c r="D11" s="1" t="s">
        <v>25</v>
      </c>
      <c r="E11" s="1" t="s">
        <v>36</v>
      </c>
      <c r="F11" s="1">
        <v>894</v>
      </c>
      <c r="I11" s="1">
        <v>9.9581300000000006</v>
      </c>
      <c r="J11" s="1">
        <v>1.11388</v>
      </c>
      <c r="K11" s="1">
        <v>0.540269</v>
      </c>
      <c r="L11" s="1">
        <v>4.2813100000000004</v>
      </c>
      <c r="M11" s="1">
        <v>0.32511400000000001</v>
      </c>
      <c r="N11" s="1">
        <v>0.38945200000000002</v>
      </c>
    </row>
    <row r="12" spans="1:14" x14ac:dyDescent="0.2">
      <c r="A12" s="1" t="s">
        <v>37</v>
      </c>
      <c r="B12" s="1">
        <v>20231126</v>
      </c>
      <c r="C12" s="1">
        <v>5</v>
      </c>
      <c r="D12" s="1" t="s">
        <v>25</v>
      </c>
      <c r="E12" s="1" t="s">
        <v>24</v>
      </c>
      <c r="F12" s="1">
        <v>996</v>
      </c>
      <c r="I12" s="1">
        <v>10.5494</v>
      </c>
      <c r="J12" s="1">
        <v>1.05918</v>
      </c>
      <c r="K12" s="1">
        <v>0.51951899999999995</v>
      </c>
      <c r="L12" s="1">
        <v>4.1103300000000003</v>
      </c>
      <c r="M12" s="1">
        <v>0.40942800000000001</v>
      </c>
      <c r="N12" s="1">
        <v>0.65691600000000006</v>
      </c>
    </row>
    <row r="13" spans="1:14" x14ac:dyDescent="0.2">
      <c r="A13" s="1" t="s">
        <v>38</v>
      </c>
      <c r="B13" s="1">
        <v>20231209</v>
      </c>
      <c r="C13" s="1">
        <v>6</v>
      </c>
      <c r="D13" s="1" t="s">
        <v>25</v>
      </c>
      <c r="E13" s="1" t="s">
        <v>24</v>
      </c>
      <c r="F13" s="1">
        <v>832</v>
      </c>
      <c r="I13" s="1">
        <v>9.1394000000000002</v>
      </c>
      <c r="J13" s="1">
        <v>1.09849</v>
      </c>
      <c r="K13" s="1">
        <v>0.54346499999999998</v>
      </c>
      <c r="L13" s="1">
        <v>3.7614000000000001</v>
      </c>
      <c r="M13" s="1">
        <v>0.26324599999999998</v>
      </c>
      <c r="N13" s="1">
        <v>0.19730500000000001</v>
      </c>
    </row>
    <row r="14" spans="1:14" x14ac:dyDescent="0.2">
      <c r="A14" s="1">
        <v>523</v>
      </c>
      <c r="B14" s="1">
        <v>20235463</v>
      </c>
      <c r="C14" s="1">
        <v>7</v>
      </c>
      <c r="D14" s="1" t="s">
        <v>23</v>
      </c>
      <c r="E14" s="1" t="s">
        <v>24</v>
      </c>
      <c r="F14" s="1">
        <v>762</v>
      </c>
      <c r="I14" s="1">
        <v>8.6558100000000007</v>
      </c>
      <c r="J14" s="1">
        <v>1.1359300000000001</v>
      </c>
      <c r="K14" s="1">
        <v>0.44637900000000003</v>
      </c>
      <c r="L14" s="1">
        <v>2.7804000000000002</v>
      </c>
      <c r="M14" s="1">
        <v>9.6686999999999995E-2</v>
      </c>
      <c r="N14" s="1">
        <v>0.14092199999999999</v>
      </c>
    </row>
    <row r="15" spans="1:14" x14ac:dyDescent="0.2">
      <c r="A15" s="1" t="s">
        <v>39</v>
      </c>
      <c r="B15" s="1">
        <v>20231850</v>
      </c>
      <c r="C15" s="1">
        <v>8</v>
      </c>
      <c r="D15" s="1" t="s">
        <v>25</v>
      </c>
      <c r="E15" s="1" t="s">
        <v>24</v>
      </c>
      <c r="F15" s="1">
        <v>956</v>
      </c>
      <c r="I15" s="1">
        <v>10.9116</v>
      </c>
      <c r="J15" s="1">
        <v>1.1413800000000001</v>
      </c>
      <c r="K15" s="1">
        <v>0.47370699999999999</v>
      </c>
      <c r="L15" s="1">
        <v>3.2417699999999998</v>
      </c>
      <c r="M15" s="1">
        <v>0.26865299999999998</v>
      </c>
      <c r="N15" s="1">
        <v>0.42527900000000002</v>
      </c>
    </row>
    <row r="16" spans="1:14" x14ac:dyDescent="0.2">
      <c r="A16" s="1">
        <v>123</v>
      </c>
      <c r="B16" s="1">
        <v>20235318</v>
      </c>
      <c r="C16" s="1">
        <v>9</v>
      </c>
      <c r="D16" s="1" t="s">
        <v>23</v>
      </c>
      <c r="E16" s="1" t="s">
        <v>24</v>
      </c>
      <c r="F16" s="1">
        <v>885</v>
      </c>
      <c r="I16" s="1">
        <v>9.6267300000000002</v>
      </c>
      <c r="J16" s="1">
        <v>1.0877699999999999</v>
      </c>
      <c r="K16" s="1">
        <v>0.383127</v>
      </c>
      <c r="L16" s="1">
        <v>2.55646</v>
      </c>
      <c r="M16" s="1">
        <v>0.148039</v>
      </c>
      <c r="N16" s="1">
        <v>0.24043700000000001</v>
      </c>
    </row>
    <row r="17" spans="1:14" x14ac:dyDescent="0.2">
      <c r="A17" s="1">
        <v>3074</v>
      </c>
      <c r="B17" s="1">
        <v>20234952</v>
      </c>
      <c r="C17" s="1">
        <v>10</v>
      </c>
      <c r="D17" s="1" t="s">
        <v>25</v>
      </c>
      <c r="E17" s="1" t="s">
        <v>24</v>
      </c>
      <c r="F17" s="1">
        <v>816</v>
      </c>
      <c r="I17" s="1">
        <v>9.5268499999999996</v>
      </c>
      <c r="J17" s="1">
        <v>1.16751</v>
      </c>
      <c r="K17" s="1">
        <v>0.46119199999999999</v>
      </c>
      <c r="L17" s="1">
        <v>3.4608699999999999</v>
      </c>
      <c r="M17" s="1">
        <v>0.37755899999999998</v>
      </c>
      <c r="N17" s="1">
        <v>0.44186500000000001</v>
      </c>
    </row>
    <row r="18" spans="1:14" x14ac:dyDescent="0.2">
      <c r="A18" s="1">
        <v>3038</v>
      </c>
      <c r="B18" s="1">
        <v>20231862</v>
      </c>
      <c r="C18" s="1">
        <v>11</v>
      </c>
      <c r="D18" s="1" t="s">
        <v>25</v>
      </c>
      <c r="E18" s="1" t="s">
        <v>24</v>
      </c>
      <c r="F18" s="1">
        <v>1000</v>
      </c>
      <c r="I18" s="1">
        <v>10.381</v>
      </c>
      <c r="J18" s="1">
        <v>1.0381</v>
      </c>
      <c r="K18" s="1">
        <v>0.48274899999999998</v>
      </c>
      <c r="L18" s="1">
        <v>1.8858999999999999</v>
      </c>
      <c r="M18" s="1">
        <v>0.31120799999999998</v>
      </c>
      <c r="N18" s="1">
        <v>0.40767399999999998</v>
      </c>
    </row>
    <row r="19" spans="1:14" x14ac:dyDescent="0.2">
      <c r="A19" s="1">
        <v>2110</v>
      </c>
      <c r="B19" s="1">
        <v>20231165</v>
      </c>
      <c r="C19" s="1">
        <v>12</v>
      </c>
      <c r="D19" s="1" t="s">
        <v>25</v>
      </c>
      <c r="E19" s="1" t="s">
        <v>24</v>
      </c>
      <c r="F19" s="1">
        <v>1005</v>
      </c>
      <c r="I19" s="1">
        <v>11.207700000000001</v>
      </c>
      <c r="J19" s="1">
        <v>1.1151899999999999</v>
      </c>
      <c r="K19" s="1">
        <v>0.58423899999999995</v>
      </c>
      <c r="L19" s="1">
        <v>3.0738699999999999</v>
      </c>
      <c r="M19" s="1">
        <v>0.24208099999999999</v>
      </c>
      <c r="N19" s="1">
        <v>0.35410199999999997</v>
      </c>
    </row>
    <row r="20" spans="1:14" x14ac:dyDescent="0.2">
      <c r="A20" s="1">
        <v>233</v>
      </c>
      <c r="B20" s="1">
        <v>20230959</v>
      </c>
      <c r="C20" s="1">
        <v>13</v>
      </c>
      <c r="D20" s="1" t="s">
        <v>25</v>
      </c>
      <c r="E20" s="1" t="s">
        <v>24</v>
      </c>
      <c r="F20" s="1">
        <v>1060</v>
      </c>
      <c r="I20" s="1">
        <v>11.827</v>
      </c>
      <c r="J20" s="1">
        <v>1.11575</v>
      </c>
      <c r="K20" s="1">
        <v>0.54544400000000004</v>
      </c>
      <c r="L20" s="1">
        <v>4.45641</v>
      </c>
      <c r="M20" s="1">
        <v>0.31317299999999998</v>
      </c>
      <c r="N20" s="1">
        <v>0.43751600000000002</v>
      </c>
    </row>
    <row r="21" spans="1:14" x14ac:dyDescent="0.2">
      <c r="A21" s="1">
        <v>393</v>
      </c>
      <c r="B21" s="1">
        <v>20231976</v>
      </c>
      <c r="C21" s="1">
        <v>14</v>
      </c>
      <c r="D21" s="1" t="s">
        <v>25</v>
      </c>
      <c r="E21" s="1" t="s">
        <v>24</v>
      </c>
      <c r="F21" s="1">
        <v>896</v>
      </c>
      <c r="I21" s="1">
        <v>9.83751</v>
      </c>
      <c r="J21" s="1">
        <v>1.0979399999999999</v>
      </c>
      <c r="K21" s="1">
        <v>0.57584900000000006</v>
      </c>
      <c r="L21" s="1">
        <v>3.0084300000000002</v>
      </c>
      <c r="M21" s="1">
        <v>0.23825399999999999</v>
      </c>
      <c r="N21" s="1">
        <v>0.32159399999999999</v>
      </c>
    </row>
    <row r="22" spans="1:14" x14ac:dyDescent="0.2">
      <c r="A22" s="1" t="s">
        <v>40</v>
      </c>
      <c r="B22" s="1">
        <v>20231227</v>
      </c>
      <c r="C22" s="1">
        <v>15</v>
      </c>
      <c r="D22" s="1" t="s">
        <v>25</v>
      </c>
      <c r="E22" s="1" t="s">
        <v>24</v>
      </c>
      <c r="F22" s="1">
        <v>1110</v>
      </c>
      <c r="I22" s="1">
        <v>11.9499</v>
      </c>
      <c r="J22" s="1">
        <v>1.07657</v>
      </c>
      <c r="K22" s="1">
        <v>0.59009599999999995</v>
      </c>
      <c r="L22" s="1">
        <v>3.0215900000000002</v>
      </c>
      <c r="M22" s="1">
        <v>0.33609699999999998</v>
      </c>
      <c r="N22" s="1">
        <v>0.48768499999999998</v>
      </c>
    </row>
    <row r="23" spans="1:14" x14ac:dyDescent="0.2">
      <c r="A23" s="1" t="s">
        <v>41</v>
      </c>
      <c r="B23" s="1">
        <v>20232340</v>
      </c>
      <c r="C23" s="1">
        <v>16</v>
      </c>
      <c r="D23" s="1" t="s">
        <v>25</v>
      </c>
      <c r="E23" s="1" t="s">
        <v>24</v>
      </c>
      <c r="F23" s="1">
        <v>1075</v>
      </c>
      <c r="I23" s="1">
        <v>10.8436</v>
      </c>
      <c r="J23" s="1">
        <v>1.00871</v>
      </c>
      <c r="K23" s="1">
        <v>0.51689399999999996</v>
      </c>
      <c r="L23" s="1">
        <v>4.3245800000000001</v>
      </c>
      <c r="M23" s="1">
        <v>0.145262</v>
      </c>
      <c r="N23" s="1">
        <v>0.194247</v>
      </c>
    </row>
    <row r="24" spans="1:14" x14ac:dyDescent="0.2">
      <c r="A24" s="1" t="s">
        <v>42</v>
      </c>
      <c r="B24" s="1">
        <v>20230763</v>
      </c>
      <c r="C24" s="1">
        <v>17</v>
      </c>
      <c r="D24" s="1" t="s">
        <v>25</v>
      </c>
      <c r="E24" s="1" t="s">
        <v>24</v>
      </c>
      <c r="F24" s="1">
        <v>824</v>
      </c>
      <c r="I24" s="1">
        <v>9.2286800000000007</v>
      </c>
      <c r="J24" s="1">
        <v>1.11999</v>
      </c>
      <c r="K24" s="1">
        <v>0.47192200000000001</v>
      </c>
      <c r="L24" s="1">
        <v>3.4685100000000002</v>
      </c>
      <c r="M24" s="1">
        <v>0.176845</v>
      </c>
      <c r="N24" s="1">
        <v>0.196688</v>
      </c>
    </row>
    <row r="25" spans="1:14" x14ac:dyDescent="0.2">
      <c r="A25" s="1" t="s">
        <v>43</v>
      </c>
      <c r="B25" s="1">
        <v>20232338</v>
      </c>
      <c r="C25" s="1">
        <v>18</v>
      </c>
      <c r="D25" s="1" t="s">
        <v>25</v>
      </c>
      <c r="E25" s="1" t="s">
        <v>24</v>
      </c>
      <c r="F25" s="1">
        <v>968</v>
      </c>
      <c r="I25" s="1">
        <v>9.8308099999999996</v>
      </c>
      <c r="J25" s="1">
        <v>1.0155799999999999</v>
      </c>
      <c r="K25" s="1">
        <v>0.402528</v>
      </c>
      <c r="L25" s="1">
        <v>2.63598</v>
      </c>
      <c r="M25" s="1">
        <v>0.18035200000000001</v>
      </c>
      <c r="N25" s="1">
        <v>0.26804</v>
      </c>
    </row>
    <row r="26" spans="1:14" x14ac:dyDescent="0.2">
      <c r="A26" s="1" t="s">
        <v>44</v>
      </c>
      <c r="B26" s="1">
        <v>20231516</v>
      </c>
      <c r="C26" s="1">
        <v>19</v>
      </c>
      <c r="D26" s="1" t="s">
        <v>23</v>
      </c>
      <c r="E26" s="1" t="s">
        <v>24</v>
      </c>
      <c r="F26" s="1">
        <v>1255</v>
      </c>
      <c r="I26" s="1">
        <v>13.0021</v>
      </c>
      <c r="J26" s="1">
        <v>1.0360199999999999</v>
      </c>
      <c r="K26" s="1">
        <v>0.49191800000000002</v>
      </c>
      <c r="L26" s="1">
        <v>2.9426100000000002</v>
      </c>
      <c r="M26" s="1">
        <v>0.30071900000000001</v>
      </c>
      <c r="N26" s="1">
        <v>0.39231899999999997</v>
      </c>
    </row>
    <row r="27" spans="1:14" x14ac:dyDescent="0.2">
      <c r="A27" s="1">
        <v>340</v>
      </c>
      <c r="B27" s="1">
        <v>20230863</v>
      </c>
      <c r="C27" s="1">
        <v>20</v>
      </c>
      <c r="D27" s="1" t="s">
        <v>23</v>
      </c>
      <c r="E27" s="1" t="s">
        <v>24</v>
      </c>
      <c r="F27" s="1">
        <v>1245</v>
      </c>
      <c r="I27" s="1">
        <v>13.080399999999999</v>
      </c>
      <c r="J27" s="1">
        <v>1.05063</v>
      </c>
      <c r="K27" s="1">
        <v>0.53569</v>
      </c>
      <c r="L27" s="1">
        <v>2.5886499999999999</v>
      </c>
      <c r="M27" s="1">
        <v>0.17219100000000001</v>
      </c>
      <c r="N27" s="1">
        <v>0.26649299999999998</v>
      </c>
    </row>
    <row r="28" spans="1:14" x14ac:dyDescent="0.2">
      <c r="A28" s="1" t="s">
        <v>45</v>
      </c>
      <c r="B28" s="1">
        <v>20232358</v>
      </c>
      <c r="C28" s="1">
        <v>21</v>
      </c>
      <c r="D28" s="1" t="s">
        <v>25</v>
      </c>
      <c r="E28" s="1" t="s">
        <v>24</v>
      </c>
      <c r="F28" s="1">
        <v>992</v>
      </c>
      <c r="I28" s="1">
        <v>11.631</v>
      </c>
      <c r="J28" s="1">
        <v>1.17248</v>
      </c>
      <c r="K28" s="1">
        <v>0.54331099999999999</v>
      </c>
      <c r="L28" s="1">
        <v>4.4199700000000002</v>
      </c>
      <c r="M28" s="1">
        <v>0.27604000000000001</v>
      </c>
      <c r="N28" s="1">
        <v>0.39322400000000002</v>
      </c>
    </row>
    <row r="29" spans="1:14" x14ac:dyDescent="0.2">
      <c r="A29" s="1">
        <v>3021</v>
      </c>
      <c r="B29" s="1">
        <v>20231181</v>
      </c>
      <c r="C29" s="1">
        <v>22</v>
      </c>
      <c r="D29" s="1" t="s">
        <v>25</v>
      </c>
      <c r="E29" s="1" t="s">
        <v>36</v>
      </c>
      <c r="F29" s="1">
        <v>1095</v>
      </c>
      <c r="I29" s="1">
        <v>12.0412</v>
      </c>
      <c r="J29" s="1">
        <v>1.09965</v>
      </c>
      <c r="K29" s="1">
        <v>0.46257300000000001</v>
      </c>
      <c r="L29" s="1">
        <v>5.1154900000000003</v>
      </c>
      <c r="M29" s="1">
        <v>0.331009</v>
      </c>
      <c r="N29" s="1">
        <v>0.46005499999999999</v>
      </c>
    </row>
    <row r="30" spans="1:14" x14ac:dyDescent="0.2">
      <c r="A30" s="1" t="s">
        <v>46</v>
      </c>
      <c r="B30" s="1">
        <v>20231452</v>
      </c>
      <c r="C30" s="1">
        <v>23</v>
      </c>
      <c r="D30" s="1" t="s">
        <v>23</v>
      </c>
      <c r="E30" s="1" t="s">
        <v>24</v>
      </c>
      <c r="F30" s="1">
        <v>1220</v>
      </c>
      <c r="I30" s="1">
        <v>12.809100000000001</v>
      </c>
      <c r="J30" s="1">
        <v>1.04993</v>
      </c>
      <c r="K30" s="1">
        <v>0.58612399999999998</v>
      </c>
      <c r="L30" s="1">
        <v>3.2761200000000001</v>
      </c>
      <c r="M30" s="1">
        <v>0.19750999999999999</v>
      </c>
      <c r="N30" s="1">
        <v>0.35691200000000001</v>
      </c>
    </row>
    <row r="31" spans="1:14" x14ac:dyDescent="0.2">
      <c r="A31" s="1" t="s">
        <v>47</v>
      </c>
      <c r="B31" s="1">
        <v>20231599</v>
      </c>
      <c r="C31" s="1">
        <v>24</v>
      </c>
      <c r="D31" s="1" t="s">
        <v>23</v>
      </c>
      <c r="E31" s="1" t="s">
        <v>24</v>
      </c>
      <c r="F31" s="1">
        <v>1225</v>
      </c>
      <c r="I31" s="1">
        <v>13.645</v>
      </c>
      <c r="J31" s="1">
        <v>1.11388</v>
      </c>
      <c r="K31" s="1">
        <v>0.58978699999999995</v>
      </c>
      <c r="L31" s="1">
        <v>2.86056</v>
      </c>
      <c r="M31" s="1">
        <v>0.19853199999999999</v>
      </c>
      <c r="N31" s="1">
        <v>0.36329800000000001</v>
      </c>
    </row>
    <row r="32" spans="1:14" x14ac:dyDescent="0.2">
      <c r="A32" s="1">
        <v>315</v>
      </c>
      <c r="B32" s="1">
        <v>20231979</v>
      </c>
      <c r="C32" s="1">
        <v>25</v>
      </c>
      <c r="D32" s="1" t="s">
        <v>25</v>
      </c>
      <c r="E32" s="1" t="s">
        <v>36</v>
      </c>
      <c r="F32" s="1">
        <v>1015</v>
      </c>
      <c r="I32" s="1">
        <v>11.992000000000001</v>
      </c>
      <c r="J32" s="1">
        <v>1.1814800000000001</v>
      </c>
      <c r="K32" s="1">
        <v>0.59633499999999995</v>
      </c>
      <c r="L32" s="1">
        <v>2.47879</v>
      </c>
      <c r="M32" s="1">
        <v>0.21227199999999999</v>
      </c>
      <c r="N32" s="1">
        <v>0.406972</v>
      </c>
    </row>
    <row r="33" spans="1:14" x14ac:dyDescent="0.2">
      <c r="A33" s="1" t="s">
        <v>48</v>
      </c>
      <c r="B33" s="1">
        <v>20230733</v>
      </c>
      <c r="C33" s="1">
        <v>26</v>
      </c>
      <c r="D33" s="1" t="s">
        <v>25</v>
      </c>
      <c r="E33" s="1" t="s">
        <v>24</v>
      </c>
      <c r="F33" s="1">
        <v>1070</v>
      </c>
      <c r="I33" s="1">
        <v>13.0466</v>
      </c>
      <c r="J33" s="1">
        <v>1.2193099999999999</v>
      </c>
      <c r="K33" s="1">
        <v>0.50903699999999996</v>
      </c>
      <c r="L33" s="1">
        <v>3.49594</v>
      </c>
      <c r="M33" s="1">
        <v>0.35852000000000001</v>
      </c>
      <c r="N33" s="1">
        <v>0.51329499999999995</v>
      </c>
    </row>
    <row r="34" spans="1:14" x14ac:dyDescent="0.2">
      <c r="A34" s="1">
        <v>2101</v>
      </c>
      <c r="B34" s="1">
        <v>20231161</v>
      </c>
      <c r="C34" s="1">
        <v>27</v>
      </c>
      <c r="D34" s="1" t="s">
        <v>25</v>
      </c>
      <c r="E34" s="1" t="s">
        <v>24</v>
      </c>
      <c r="F34" s="1">
        <v>1095</v>
      </c>
      <c r="I34" s="1">
        <v>11.9001</v>
      </c>
      <c r="J34" s="1">
        <v>1.08677</v>
      </c>
      <c r="K34" s="1">
        <v>0.56905099999999997</v>
      </c>
      <c r="L34" s="1">
        <v>2.6076600000000001</v>
      </c>
      <c r="M34" s="1">
        <v>0.38905899999999999</v>
      </c>
      <c r="N34" s="1">
        <v>0.70899599999999996</v>
      </c>
    </row>
    <row r="35" spans="1:14" x14ac:dyDescent="0.2">
      <c r="A35" s="1">
        <v>331</v>
      </c>
      <c r="B35" s="1">
        <v>20231981</v>
      </c>
      <c r="C35" s="1">
        <v>28</v>
      </c>
      <c r="D35" s="1" t="s">
        <v>25</v>
      </c>
      <c r="E35" s="1" t="s">
        <v>24</v>
      </c>
      <c r="F35" s="1">
        <v>950</v>
      </c>
      <c r="I35" s="1">
        <v>12.419700000000001</v>
      </c>
      <c r="J35" s="1">
        <v>1.3073399999999999</v>
      </c>
      <c r="K35" s="1">
        <v>0.64149400000000001</v>
      </c>
      <c r="L35" s="1">
        <v>3.6206</v>
      </c>
      <c r="M35" s="1">
        <v>0.25933600000000001</v>
      </c>
      <c r="N35" s="1">
        <v>0.53107400000000005</v>
      </c>
    </row>
    <row r="36" spans="1:14" x14ac:dyDescent="0.2">
      <c r="A36" s="1">
        <v>1132</v>
      </c>
      <c r="B36" s="1">
        <v>20225676</v>
      </c>
      <c r="C36" s="1">
        <v>29</v>
      </c>
      <c r="D36" s="1" t="s">
        <v>25</v>
      </c>
      <c r="E36" s="1" t="s">
        <v>36</v>
      </c>
      <c r="F36" s="1">
        <v>1135</v>
      </c>
      <c r="H36" s="1" t="s">
        <v>49</v>
      </c>
      <c r="I36" s="1">
        <v>12.3428</v>
      </c>
      <c r="J36" s="1">
        <v>1.0874699999999999</v>
      </c>
      <c r="K36" s="1">
        <v>0.55655299999999996</v>
      </c>
      <c r="L36" s="1">
        <v>4.34354</v>
      </c>
      <c r="M36" s="1">
        <v>0.51256199999999996</v>
      </c>
      <c r="N36" s="1">
        <v>0.70828899999999995</v>
      </c>
    </row>
    <row r="37" spans="1:14" x14ac:dyDescent="0.2">
      <c r="A37" s="1" t="s">
        <v>50</v>
      </c>
      <c r="B37" s="1">
        <v>20232518</v>
      </c>
      <c r="C37" s="1">
        <v>30</v>
      </c>
      <c r="D37" s="1" t="s">
        <v>23</v>
      </c>
      <c r="E37" s="1" t="s">
        <v>24</v>
      </c>
      <c r="F37" s="1">
        <v>1180</v>
      </c>
      <c r="I37" s="1">
        <v>12.4712</v>
      </c>
      <c r="J37" s="1">
        <v>1.05688</v>
      </c>
      <c r="K37" s="1">
        <v>0.51624599999999998</v>
      </c>
      <c r="L37" s="1">
        <v>3.5593400000000002</v>
      </c>
      <c r="M37" s="1">
        <v>0.21987799999999999</v>
      </c>
      <c r="N37" s="1">
        <v>0.28302899999999998</v>
      </c>
    </row>
    <row r="38" spans="1:14" x14ac:dyDescent="0.2">
      <c r="A38" s="1">
        <v>152</v>
      </c>
      <c r="B38" s="1">
        <v>20230475</v>
      </c>
      <c r="C38" s="1">
        <v>31</v>
      </c>
      <c r="D38" s="1" t="s">
        <v>25</v>
      </c>
      <c r="E38" s="1" t="s">
        <v>24</v>
      </c>
      <c r="F38" s="1">
        <v>868</v>
      </c>
      <c r="I38" s="1">
        <v>9.0333400000000008</v>
      </c>
      <c r="J38" s="1">
        <v>1.04071</v>
      </c>
      <c r="K38" s="1">
        <v>0.422927</v>
      </c>
      <c r="L38" s="1">
        <v>1.3138700000000001</v>
      </c>
      <c r="M38" s="1">
        <v>0.123825</v>
      </c>
      <c r="N38" s="1">
        <v>0.194019</v>
      </c>
    </row>
    <row r="39" spans="1:14" x14ac:dyDescent="0.2">
      <c r="A39" s="1">
        <v>2330</v>
      </c>
      <c r="B39" s="1">
        <v>20233362</v>
      </c>
      <c r="C39" s="1">
        <v>32</v>
      </c>
      <c r="D39" s="1" t="s">
        <v>23</v>
      </c>
      <c r="E39" s="1" t="s">
        <v>24</v>
      </c>
      <c r="F39" s="1">
        <v>850</v>
      </c>
      <c r="I39" s="1">
        <v>8.9328199999999995</v>
      </c>
      <c r="J39" s="1">
        <v>1.0509200000000001</v>
      </c>
      <c r="K39" s="1">
        <v>0.51414300000000002</v>
      </c>
      <c r="L39" s="1">
        <v>2.09137</v>
      </c>
      <c r="M39" s="1">
        <v>0.123825</v>
      </c>
      <c r="N39" s="1">
        <v>0.14405999999999999</v>
      </c>
    </row>
    <row r="40" spans="1:14" x14ac:dyDescent="0.2">
      <c r="A40" s="1" t="s">
        <v>51</v>
      </c>
      <c r="B40" s="1">
        <v>20231693</v>
      </c>
      <c r="C40" s="1">
        <v>33</v>
      </c>
      <c r="D40" s="1" t="s">
        <v>23</v>
      </c>
      <c r="E40" s="1" t="s">
        <v>24</v>
      </c>
      <c r="F40" s="1">
        <v>674</v>
      </c>
      <c r="I40" s="1">
        <v>8.6572899999999997</v>
      </c>
      <c r="J40" s="1">
        <v>1.2844599999999999</v>
      </c>
      <c r="K40" s="1">
        <v>0.45767099999999999</v>
      </c>
      <c r="L40" s="1">
        <v>2.4102199999999998</v>
      </c>
      <c r="M40" s="1">
        <v>7.7292299999999994E-2</v>
      </c>
      <c r="N40" s="1">
        <v>7.0767499999999997E-2</v>
      </c>
    </row>
    <row r="41" spans="1:14" x14ac:dyDescent="0.2">
      <c r="A41" s="1">
        <v>4039</v>
      </c>
      <c r="B41" s="1">
        <v>20233100</v>
      </c>
      <c r="C41" s="1">
        <v>34</v>
      </c>
      <c r="D41" s="1" t="s">
        <v>23</v>
      </c>
      <c r="E41" s="1" t="s">
        <v>24</v>
      </c>
      <c r="F41" s="1">
        <v>970</v>
      </c>
      <c r="I41" s="1">
        <v>10.357900000000001</v>
      </c>
      <c r="J41" s="1">
        <v>1.06782</v>
      </c>
      <c r="K41" s="1">
        <v>0.44752599999999998</v>
      </c>
      <c r="L41" s="1">
        <v>2.8609499999999999</v>
      </c>
      <c r="M41" s="1">
        <v>8.5275599999999993E-2</v>
      </c>
      <c r="N41" s="1">
        <v>0.178456</v>
      </c>
    </row>
    <row r="42" spans="1:14" x14ac:dyDescent="0.2">
      <c r="A42" s="1">
        <v>2312</v>
      </c>
      <c r="B42" s="1">
        <v>20232195</v>
      </c>
      <c r="C42" s="1">
        <v>35</v>
      </c>
      <c r="D42" s="1" t="s">
        <v>25</v>
      </c>
      <c r="E42" s="1" t="s">
        <v>36</v>
      </c>
      <c r="F42" s="1">
        <v>914</v>
      </c>
      <c r="I42" s="1">
        <v>9.1452899999999993</v>
      </c>
      <c r="J42" s="1">
        <v>1.00058</v>
      </c>
      <c r="K42" s="1">
        <v>0.45734399999999997</v>
      </c>
      <c r="L42" s="1">
        <v>3.4252899999999999</v>
      </c>
      <c r="M42" s="1">
        <v>0.19689999999999999</v>
      </c>
      <c r="N42" s="1">
        <v>0.301151</v>
      </c>
    </row>
    <row r="43" spans="1:14" x14ac:dyDescent="0.2">
      <c r="A43" s="1" t="s">
        <v>52</v>
      </c>
      <c r="B43" s="1">
        <v>20231580</v>
      </c>
      <c r="C43" s="1">
        <v>36</v>
      </c>
      <c r="D43" s="1" t="s">
        <v>23</v>
      </c>
      <c r="E43" s="1" t="s">
        <v>24</v>
      </c>
      <c r="F43" s="1">
        <v>1325</v>
      </c>
      <c r="I43" s="1">
        <v>13.3797</v>
      </c>
      <c r="J43" s="1">
        <v>1.00979</v>
      </c>
      <c r="K43" s="1">
        <v>0.48931200000000002</v>
      </c>
      <c r="L43" s="1">
        <v>4.4069000000000003</v>
      </c>
      <c r="M43" s="1">
        <v>0.169909</v>
      </c>
      <c r="N43" s="1">
        <v>0.24818699999999999</v>
      </c>
    </row>
    <row r="44" spans="1:14" x14ac:dyDescent="0.2">
      <c r="A44" s="1">
        <v>303</v>
      </c>
      <c r="B44" s="1">
        <v>20231387</v>
      </c>
      <c r="C44" s="1">
        <v>37</v>
      </c>
      <c r="D44" s="1" t="s">
        <v>23</v>
      </c>
      <c r="E44" s="1" t="s">
        <v>24</v>
      </c>
      <c r="F44" s="1">
        <v>1450</v>
      </c>
      <c r="I44" s="1">
        <v>15.8188</v>
      </c>
      <c r="J44" s="1">
        <v>1.0909500000000001</v>
      </c>
      <c r="K44" s="1">
        <v>0.66890400000000005</v>
      </c>
      <c r="L44" s="1">
        <v>3.7847200000000001</v>
      </c>
      <c r="M44" s="1">
        <v>0.35378700000000002</v>
      </c>
      <c r="N44" s="1">
        <v>0.69076000000000004</v>
      </c>
    </row>
    <row r="45" spans="1:14" x14ac:dyDescent="0.2">
      <c r="A45" s="1">
        <v>723</v>
      </c>
      <c r="B45" s="1">
        <v>20231225</v>
      </c>
      <c r="C45" s="1">
        <v>38</v>
      </c>
      <c r="D45" s="1" t="s">
        <v>25</v>
      </c>
      <c r="E45" s="1" t="s">
        <v>36</v>
      </c>
      <c r="F45" s="1">
        <v>942</v>
      </c>
      <c r="I45" s="1">
        <v>10.268000000000001</v>
      </c>
      <c r="J45" s="1">
        <v>1.09002</v>
      </c>
      <c r="K45" s="1">
        <v>0.56188000000000005</v>
      </c>
      <c r="L45" s="1">
        <v>3.32334</v>
      </c>
      <c r="M45" s="1">
        <v>0.35763200000000001</v>
      </c>
      <c r="N45" s="1">
        <v>0.65522499999999995</v>
      </c>
    </row>
    <row r="46" spans="1:14" x14ac:dyDescent="0.2">
      <c r="A46" s="1" t="s">
        <v>53</v>
      </c>
      <c r="B46" s="1">
        <v>20232329</v>
      </c>
      <c r="C46" s="1">
        <v>39</v>
      </c>
      <c r="D46" s="1" t="s">
        <v>25</v>
      </c>
      <c r="E46" s="1" t="s">
        <v>24</v>
      </c>
      <c r="F46" s="1">
        <v>956</v>
      </c>
      <c r="I46" s="1">
        <v>8.7890499999999996</v>
      </c>
      <c r="J46" s="1">
        <v>0.91935699999999998</v>
      </c>
      <c r="K46" s="1">
        <v>0.49524299999999999</v>
      </c>
      <c r="L46" s="1">
        <v>3.8742999999999999</v>
      </c>
      <c r="M46" s="1">
        <v>0.154367</v>
      </c>
      <c r="N46" s="1">
        <v>0.25212899999999999</v>
      </c>
    </row>
    <row r="47" spans="1:14" x14ac:dyDescent="0.2">
      <c r="A47" s="1" t="s">
        <v>54</v>
      </c>
      <c r="B47" s="1">
        <v>20231960</v>
      </c>
      <c r="C47" s="1">
        <v>40</v>
      </c>
      <c r="D47" s="1" t="s">
        <v>25</v>
      </c>
      <c r="E47" s="1" t="s">
        <v>24</v>
      </c>
      <c r="F47" s="1">
        <v>990</v>
      </c>
      <c r="I47" s="1">
        <v>12.119899999999999</v>
      </c>
      <c r="J47" s="1">
        <v>1.2242299999999999</v>
      </c>
      <c r="K47" s="1">
        <v>0.62313700000000005</v>
      </c>
      <c r="L47" s="1">
        <v>3.02887</v>
      </c>
      <c r="M47" s="1">
        <v>0.23718400000000001</v>
      </c>
      <c r="N47" s="1">
        <v>0.39204600000000001</v>
      </c>
    </row>
    <row r="48" spans="1:14" x14ac:dyDescent="0.2">
      <c r="A48" s="1" t="s">
        <v>55</v>
      </c>
      <c r="B48" s="1">
        <v>20231674</v>
      </c>
      <c r="C48" s="1">
        <v>41</v>
      </c>
      <c r="D48" s="1" t="s">
        <v>23</v>
      </c>
      <c r="E48" s="1" t="s">
        <v>24</v>
      </c>
      <c r="F48" s="1">
        <v>1090</v>
      </c>
      <c r="I48" s="1">
        <v>10.661799999999999</v>
      </c>
      <c r="J48" s="1">
        <v>0.97814699999999999</v>
      </c>
      <c r="K48" s="1">
        <v>0.490562</v>
      </c>
      <c r="L48" s="1">
        <v>3.3627899999999999</v>
      </c>
      <c r="M48" s="1">
        <v>0.202629</v>
      </c>
      <c r="N48" s="1">
        <v>0.33694800000000003</v>
      </c>
    </row>
    <row r="49" spans="1:14" x14ac:dyDescent="0.2">
      <c r="A49" s="1" t="s">
        <v>56</v>
      </c>
      <c r="B49" s="1">
        <v>20234814</v>
      </c>
      <c r="C49" s="1">
        <v>42</v>
      </c>
      <c r="D49" s="1" t="s">
        <v>25</v>
      </c>
      <c r="E49" s="1" t="s">
        <v>36</v>
      </c>
      <c r="F49" s="1">
        <v>1015</v>
      </c>
      <c r="I49" s="1">
        <v>11.9975</v>
      </c>
      <c r="J49" s="1">
        <v>1.1820200000000001</v>
      </c>
      <c r="K49" s="1">
        <v>0.68414299999999995</v>
      </c>
      <c r="L49" s="1">
        <v>4.0517300000000001</v>
      </c>
      <c r="M49" s="1">
        <v>0.30405100000000002</v>
      </c>
      <c r="N49" s="1">
        <v>0.35700799999999999</v>
      </c>
    </row>
    <row r="50" spans="1:14" x14ac:dyDescent="0.2">
      <c r="A50" s="1">
        <v>328</v>
      </c>
      <c r="B50" s="1" t="s">
        <v>57</v>
      </c>
      <c r="C50" s="1">
        <v>43</v>
      </c>
      <c r="D50" s="1" t="s">
        <v>25</v>
      </c>
      <c r="E50" s="1" t="s">
        <v>24</v>
      </c>
      <c r="F50" s="1">
        <v>1145</v>
      </c>
      <c r="I50" s="1">
        <v>12.611599999999999</v>
      </c>
      <c r="J50" s="1">
        <v>1.10145</v>
      </c>
      <c r="K50" s="1">
        <v>0.55513599999999996</v>
      </c>
      <c r="L50" s="1">
        <v>4.1429900000000002</v>
      </c>
      <c r="M50" s="1">
        <v>0.45111299999999999</v>
      </c>
      <c r="N50" s="1">
        <v>0.501274</v>
      </c>
    </row>
    <row r="51" spans="1:14" x14ac:dyDescent="0.2">
      <c r="A51" s="6" t="s">
        <v>58</v>
      </c>
      <c r="B51" s="1">
        <v>20230577</v>
      </c>
      <c r="C51" s="1">
        <v>44</v>
      </c>
      <c r="D51" s="1" t="s">
        <v>25</v>
      </c>
      <c r="E51" s="1" t="s">
        <v>24</v>
      </c>
      <c r="F51" s="1">
        <v>1035</v>
      </c>
      <c r="I51" s="1">
        <v>11.886200000000001</v>
      </c>
      <c r="J51" s="1">
        <v>1.1484300000000001</v>
      </c>
      <c r="K51" s="1">
        <v>0.59575900000000004</v>
      </c>
      <c r="L51" s="1">
        <v>2.3913799999999998</v>
      </c>
      <c r="M51" s="1">
        <v>0.25949</v>
      </c>
      <c r="N51" s="1">
        <v>0.391874</v>
      </c>
    </row>
    <row r="52" spans="1:14" x14ac:dyDescent="0.2">
      <c r="A52" s="1">
        <v>310</v>
      </c>
      <c r="B52" s="1">
        <v>20231017</v>
      </c>
      <c r="C52" s="1">
        <v>45</v>
      </c>
      <c r="D52" s="1" t="s">
        <v>25</v>
      </c>
      <c r="E52" s="1" t="s">
        <v>24</v>
      </c>
      <c r="F52" s="1">
        <v>1140</v>
      </c>
      <c r="I52" s="1">
        <v>12.975300000000001</v>
      </c>
      <c r="J52" s="1">
        <v>1.13818</v>
      </c>
      <c r="K52" s="1">
        <v>0.51362099999999999</v>
      </c>
      <c r="L52" s="1">
        <v>3.5838899999999998</v>
      </c>
      <c r="M52" s="1">
        <v>0.24387300000000001</v>
      </c>
      <c r="N52" s="1">
        <v>0.56721500000000002</v>
      </c>
    </row>
    <row r="53" spans="1:14" x14ac:dyDescent="0.2">
      <c r="A53" s="1" t="s">
        <v>59</v>
      </c>
      <c r="B53" s="1">
        <v>20231854</v>
      </c>
      <c r="C53" s="1">
        <v>46</v>
      </c>
      <c r="D53" s="1" t="s">
        <v>25</v>
      </c>
      <c r="E53" s="1" t="s">
        <v>24</v>
      </c>
      <c r="F53" s="1">
        <v>950</v>
      </c>
      <c r="I53" s="1">
        <v>10.3925</v>
      </c>
      <c r="J53" s="1">
        <v>1.09395</v>
      </c>
      <c r="K53" s="1">
        <v>0.51737900000000003</v>
      </c>
      <c r="L53" s="1">
        <v>2.40768</v>
      </c>
      <c r="M53" s="1">
        <v>0.20278299999999999</v>
      </c>
      <c r="N53" s="1">
        <v>0.23491999999999999</v>
      </c>
    </row>
    <row r="54" spans="1:14" x14ac:dyDescent="0.2">
      <c r="A54" s="1" t="s">
        <v>60</v>
      </c>
      <c r="B54" s="1" t="s">
        <v>61</v>
      </c>
      <c r="C54" s="1">
        <v>47</v>
      </c>
      <c r="D54" s="1" t="s">
        <v>25</v>
      </c>
      <c r="E54" s="1" t="s">
        <v>36</v>
      </c>
      <c r="F54" s="1">
        <v>904</v>
      </c>
      <c r="I54" s="1">
        <v>10.519600000000001</v>
      </c>
      <c r="J54" s="1">
        <v>1.16367</v>
      </c>
      <c r="K54" s="1">
        <v>0.56412200000000001</v>
      </c>
      <c r="L54" s="1">
        <v>3.0963099999999999</v>
      </c>
      <c r="M54" s="1">
        <v>0.21870400000000001</v>
      </c>
      <c r="N54" s="1">
        <v>0.283111</v>
      </c>
    </row>
    <row r="55" spans="1:14" x14ac:dyDescent="0.2">
      <c r="A55" s="1">
        <v>4312</v>
      </c>
      <c r="B55" s="1">
        <v>20231284</v>
      </c>
      <c r="C55" s="1">
        <v>48</v>
      </c>
      <c r="D55" s="1" t="s">
        <v>25</v>
      </c>
      <c r="E55" s="1" t="s">
        <v>24</v>
      </c>
      <c r="F55" s="1">
        <v>724</v>
      </c>
      <c r="I55" s="1">
        <v>8.84605</v>
      </c>
      <c r="J55" s="1">
        <v>1.22183</v>
      </c>
      <c r="K55" s="1">
        <v>0.52274799999999999</v>
      </c>
      <c r="L55" s="1">
        <v>2.9291100000000001</v>
      </c>
      <c r="M55" s="1">
        <v>0.19037100000000001</v>
      </c>
      <c r="N55" s="1">
        <v>0.26680599999999999</v>
      </c>
    </row>
    <row r="56" spans="1:14" x14ac:dyDescent="0.2">
      <c r="A56" s="1" t="s">
        <v>62</v>
      </c>
      <c r="B56" s="1">
        <v>20231561</v>
      </c>
      <c r="C56" s="1">
        <v>49</v>
      </c>
      <c r="D56" s="1" t="s">
        <v>25</v>
      </c>
      <c r="E56" s="1" t="s">
        <v>24</v>
      </c>
      <c r="F56" s="1">
        <v>1160</v>
      </c>
      <c r="I56" s="1">
        <v>12.3378</v>
      </c>
      <c r="J56" s="1">
        <v>1.0636000000000001</v>
      </c>
      <c r="K56" s="1">
        <v>0.54576499999999994</v>
      </c>
      <c r="L56" s="1">
        <v>3.3746999999999998</v>
      </c>
      <c r="M56" s="1">
        <v>0.27700999999999998</v>
      </c>
      <c r="N56" s="1">
        <v>0.336146</v>
      </c>
    </row>
    <row r="57" spans="1:14" x14ac:dyDescent="0.2">
      <c r="A57" s="1">
        <v>384</v>
      </c>
      <c r="B57" s="1">
        <v>20235350</v>
      </c>
      <c r="C57" s="1">
        <v>50</v>
      </c>
      <c r="D57" s="1" t="s">
        <v>25</v>
      </c>
      <c r="E57" s="1" t="s">
        <v>24</v>
      </c>
      <c r="F57" s="1">
        <v>750</v>
      </c>
      <c r="I57" s="1">
        <v>8.5413200000000007</v>
      </c>
      <c r="J57" s="1">
        <v>1.1388400000000001</v>
      </c>
      <c r="K57" s="1">
        <v>0.562523</v>
      </c>
      <c r="L57" s="1">
        <v>2.6018699999999999</v>
      </c>
      <c r="M57" s="1">
        <v>0.27059499999999997</v>
      </c>
      <c r="N57" s="1">
        <v>0.247722</v>
      </c>
    </row>
    <row r="58" spans="1:14" x14ac:dyDescent="0.2">
      <c r="A58" s="1" t="s">
        <v>63</v>
      </c>
      <c r="B58" s="1">
        <v>20235438</v>
      </c>
      <c r="C58" s="1">
        <v>51</v>
      </c>
      <c r="D58" s="1" t="s">
        <v>25</v>
      </c>
      <c r="E58" s="1" t="s">
        <v>24</v>
      </c>
      <c r="F58" s="1">
        <v>964</v>
      </c>
      <c r="I58" s="1">
        <v>10.997400000000001</v>
      </c>
      <c r="J58" s="1">
        <v>1.1408100000000001</v>
      </c>
      <c r="K58" s="1">
        <v>0.600024</v>
      </c>
      <c r="L58" s="1">
        <v>3.3434200000000001</v>
      </c>
      <c r="M58" s="1">
        <v>0.235318</v>
      </c>
      <c r="N58" s="1">
        <v>0.40954800000000002</v>
      </c>
    </row>
    <row r="59" spans="1:14" x14ac:dyDescent="0.2">
      <c r="A59" s="1" t="s">
        <v>64</v>
      </c>
      <c r="B59" s="1">
        <v>20233355</v>
      </c>
      <c r="C59" s="1">
        <v>52</v>
      </c>
      <c r="D59" s="1" t="s">
        <v>25</v>
      </c>
      <c r="E59" s="1" t="s">
        <v>24</v>
      </c>
      <c r="F59" s="1">
        <v>856</v>
      </c>
      <c r="I59" s="1">
        <v>9.7840299999999996</v>
      </c>
      <c r="J59" s="1">
        <v>1.14299</v>
      </c>
      <c r="K59" s="1">
        <v>0.50865099999999996</v>
      </c>
      <c r="L59" s="1">
        <v>1.43577</v>
      </c>
      <c r="M59" s="1">
        <v>0.18825600000000001</v>
      </c>
      <c r="N59" s="1">
        <v>0.195995</v>
      </c>
    </row>
    <row r="60" spans="1:14" x14ac:dyDescent="0.2">
      <c r="A60" s="1">
        <v>5370</v>
      </c>
      <c r="B60" s="1">
        <v>20233370</v>
      </c>
      <c r="C60" s="1">
        <v>53</v>
      </c>
      <c r="D60" s="1" t="s">
        <v>25</v>
      </c>
      <c r="E60" s="1" t="s">
        <v>36</v>
      </c>
      <c r="F60" s="1">
        <v>878</v>
      </c>
      <c r="I60" s="1">
        <v>9.0925999999999991</v>
      </c>
      <c r="J60" s="1">
        <v>1.0356000000000001</v>
      </c>
      <c r="K60" s="1">
        <v>0.51640600000000003</v>
      </c>
      <c r="L60" s="1">
        <v>1.7952900000000001</v>
      </c>
      <c r="M60" s="1">
        <v>6.76152E-2</v>
      </c>
      <c r="N60" s="1">
        <v>0.178504</v>
      </c>
    </row>
    <row r="61" spans="1:14" x14ac:dyDescent="0.2">
      <c r="A61" s="1" t="s">
        <v>65</v>
      </c>
      <c r="B61" s="1">
        <v>20231527</v>
      </c>
      <c r="C61" s="1">
        <v>54</v>
      </c>
      <c r="D61" s="1" t="s">
        <v>25</v>
      </c>
      <c r="E61" s="1" t="s">
        <v>24</v>
      </c>
      <c r="F61" s="1">
        <v>1095</v>
      </c>
      <c r="I61" s="1">
        <v>11.770300000000001</v>
      </c>
      <c r="J61" s="1">
        <v>1.07491</v>
      </c>
      <c r="K61" s="1">
        <v>0.54277299999999995</v>
      </c>
      <c r="L61" s="1">
        <v>3.8225099999999999</v>
      </c>
      <c r="M61" s="1">
        <v>0.32797500000000002</v>
      </c>
      <c r="N61" s="1">
        <v>0.51045200000000002</v>
      </c>
    </row>
    <row r="62" spans="1:14" x14ac:dyDescent="0.2">
      <c r="A62" s="1" t="s">
        <v>66</v>
      </c>
      <c r="B62" s="1">
        <v>20231206</v>
      </c>
      <c r="C62" s="1">
        <v>55</v>
      </c>
      <c r="D62" s="1" t="s">
        <v>25</v>
      </c>
      <c r="E62" s="1" t="s">
        <v>24</v>
      </c>
      <c r="F62" s="1">
        <v>1090</v>
      </c>
      <c r="I62" s="1">
        <v>12.2986</v>
      </c>
      <c r="J62" s="1">
        <v>1.1283099999999999</v>
      </c>
      <c r="K62" s="1">
        <v>0.64037200000000005</v>
      </c>
      <c r="L62" s="1">
        <v>4.6117100000000004</v>
      </c>
      <c r="M62" s="1">
        <v>0.37126199999999998</v>
      </c>
      <c r="N62" s="1">
        <v>0.615483</v>
      </c>
    </row>
    <row r="63" spans="1:14" x14ac:dyDescent="0.2">
      <c r="A63" s="1" t="s">
        <v>67</v>
      </c>
      <c r="B63" s="1">
        <v>20231602</v>
      </c>
      <c r="C63" s="1">
        <v>56</v>
      </c>
      <c r="D63" s="1" t="s">
        <v>25</v>
      </c>
      <c r="E63" s="1" t="s">
        <v>24</v>
      </c>
      <c r="F63" s="1">
        <v>968</v>
      </c>
      <c r="I63" s="1">
        <v>10.3994</v>
      </c>
      <c r="J63" s="1">
        <v>1.0743199999999999</v>
      </c>
      <c r="K63" s="1">
        <v>0.595244</v>
      </c>
      <c r="L63" s="1">
        <v>3.8087499999999999</v>
      </c>
      <c r="M63" s="1">
        <v>0.30685099999999998</v>
      </c>
      <c r="N63" s="1">
        <v>0.52989200000000003</v>
      </c>
    </row>
    <row r="64" spans="1:14" x14ac:dyDescent="0.2">
      <c r="A64" s="1">
        <v>404</v>
      </c>
      <c r="B64" s="1">
        <v>20230829</v>
      </c>
      <c r="C64" s="1">
        <v>57</v>
      </c>
      <c r="D64" s="1" t="s">
        <v>25</v>
      </c>
      <c r="E64" s="1" t="s">
        <v>36</v>
      </c>
      <c r="F64" s="1">
        <v>1210</v>
      </c>
      <c r="I64" s="1">
        <v>14.183400000000001</v>
      </c>
      <c r="J64" s="1">
        <v>1.17218</v>
      </c>
      <c r="K64" s="1">
        <v>0.68625499999999995</v>
      </c>
      <c r="L64" s="1">
        <v>3.2161499999999998</v>
      </c>
      <c r="M64" s="1">
        <v>0.53068000000000004</v>
      </c>
      <c r="N64" s="1">
        <v>0.714117</v>
      </c>
    </row>
    <row r="65" spans="1:14" x14ac:dyDescent="0.2">
      <c r="A65" s="1">
        <v>341</v>
      </c>
      <c r="B65" s="1">
        <v>20230864</v>
      </c>
      <c r="C65" s="1">
        <v>58</v>
      </c>
      <c r="D65" s="1" t="s">
        <v>25</v>
      </c>
      <c r="E65" s="1" t="s">
        <v>24</v>
      </c>
      <c r="F65" s="1">
        <v>946</v>
      </c>
      <c r="I65" s="1">
        <v>10.0106</v>
      </c>
      <c r="J65" s="1">
        <v>1.0582</v>
      </c>
      <c r="K65" s="1">
        <v>0.50938499999999998</v>
      </c>
      <c r="L65" s="1">
        <v>3.3267000000000002</v>
      </c>
      <c r="M65" s="1">
        <v>0.12461999999999999</v>
      </c>
      <c r="N65" s="1">
        <v>0.24837799999999999</v>
      </c>
    </row>
    <row r="66" spans="1:14" x14ac:dyDescent="0.2">
      <c r="A66" s="1">
        <v>823</v>
      </c>
      <c r="B66" s="1">
        <v>20230822</v>
      </c>
      <c r="C66" s="1">
        <v>59</v>
      </c>
      <c r="D66" s="1" t="s">
        <v>25</v>
      </c>
      <c r="E66" s="1" t="s">
        <v>36</v>
      </c>
      <c r="F66" s="1">
        <v>848</v>
      </c>
      <c r="I66" s="1">
        <v>9.0722799999999992</v>
      </c>
      <c r="J66" s="1">
        <v>1.0698399999999999</v>
      </c>
      <c r="K66" s="1">
        <v>0.57759000000000005</v>
      </c>
      <c r="L66" s="1">
        <v>1.9057999999999999</v>
      </c>
      <c r="M66" s="1">
        <v>0.23141500000000001</v>
      </c>
      <c r="N66" s="1">
        <v>0.31832100000000002</v>
      </c>
    </row>
    <row r="67" spans="1:14" x14ac:dyDescent="0.2">
      <c r="A67" s="1">
        <v>1322</v>
      </c>
      <c r="B67" s="1">
        <v>20223728</v>
      </c>
      <c r="C67" s="1">
        <v>60</v>
      </c>
      <c r="D67" s="1" t="s">
        <v>23</v>
      </c>
      <c r="E67" s="1" t="s">
        <v>24</v>
      </c>
      <c r="F67" s="1">
        <v>1790</v>
      </c>
      <c r="H67" s="1" t="s">
        <v>49</v>
      </c>
      <c r="I67" s="1">
        <v>16.376000000000001</v>
      </c>
      <c r="J67" s="1">
        <v>0.91486000000000001</v>
      </c>
      <c r="K67" s="1">
        <v>0.58614999999999995</v>
      </c>
      <c r="L67" s="1">
        <v>3.5989499999999999</v>
      </c>
      <c r="M67" s="1">
        <v>0.19700799999999999</v>
      </c>
      <c r="N67" s="1">
        <v>0.405748</v>
      </c>
    </row>
    <row r="68" spans="1:14" x14ac:dyDescent="0.2">
      <c r="A68" s="1">
        <v>323</v>
      </c>
      <c r="B68" s="1">
        <v>20230549</v>
      </c>
      <c r="C68" s="1">
        <v>61</v>
      </c>
      <c r="D68" s="1" t="s">
        <v>25</v>
      </c>
      <c r="E68" s="1" t="s">
        <v>36</v>
      </c>
      <c r="F68" s="1">
        <v>1145</v>
      </c>
      <c r="I68" s="1">
        <v>12.526400000000001</v>
      </c>
      <c r="J68" s="1">
        <v>1.0940099999999999</v>
      </c>
      <c r="K68" s="1">
        <v>0.52629199999999998</v>
      </c>
      <c r="L68" s="1">
        <v>3.7439100000000001</v>
      </c>
      <c r="M68" s="1">
        <v>0.38240099999999999</v>
      </c>
      <c r="N68" s="1">
        <v>0.54852699999999999</v>
      </c>
    </row>
    <row r="69" spans="1:14" x14ac:dyDescent="0.2">
      <c r="A69" s="1" t="s">
        <v>68</v>
      </c>
      <c r="B69" s="1">
        <v>20231606</v>
      </c>
      <c r="C69" s="1">
        <v>62</v>
      </c>
      <c r="D69" s="1" t="s">
        <v>25</v>
      </c>
      <c r="E69" s="1" t="s">
        <v>24</v>
      </c>
      <c r="F69" s="1">
        <v>1185</v>
      </c>
      <c r="I69" s="1">
        <v>12.972099999999999</v>
      </c>
      <c r="J69" s="1">
        <v>1.0946899999999999</v>
      </c>
      <c r="K69" s="1">
        <v>0.50336099999999995</v>
      </c>
      <c r="L69" s="1">
        <v>1.3897999999999999</v>
      </c>
      <c r="M69" s="1">
        <v>0.30063600000000001</v>
      </c>
      <c r="N69" s="1">
        <v>0.497749</v>
      </c>
    </row>
    <row r="70" spans="1:14" x14ac:dyDescent="0.2">
      <c r="A70" s="1">
        <v>72</v>
      </c>
      <c r="B70" s="1">
        <v>20234601</v>
      </c>
      <c r="C70" s="1">
        <v>63</v>
      </c>
      <c r="D70" s="1" t="s">
        <v>25</v>
      </c>
      <c r="E70" s="1" t="s">
        <v>24</v>
      </c>
      <c r="F70" s="1">
        <v>1010</v>
      </c>
      <c r="I70" s="1">
        <v>10.488</v>
      </c>
      <c r="J70" s="1">
        <v>1.0384199999999999</v>
      </c>
      <c r="K70" s="1">
        <v>0.56086000000000003</v>
      </c>
      <c r="L70" s="1">
        <v>3.0448400000000002</v>
      </c>
      <c r="M70" s="1">
        <v>0.15920400000000001</v>
      </c>
      <c r="N70" s="1">
        <v>0.31921899999999997</v>
      </c>
    </row>
    <row r="71" spans="1:14" x14ac:dyDescent="0.2">
      <c r="A71" s="1" t="s">
        <v>69</v>
      </c>
      <c r="B71" s="1">
        <v>20234883</v>
      </c>
      <c r="C71" s="1">
        <v>64</v>
      </c>
      <c r="D71" s="1" t="s">
        <v>25</v>
      </c>
      <c r="E71" s="1" t="s">
        <v>24</v>
      </c>
      <c r="F71" s="1">
        <v>844</v>
      </c>
      <c r="I71" s="1">
        <v>9.6381599999999992</v>
      </c>
      <c r="J71" s="1">
        <v>1.1419600000000001</v>
      </c>
      <c r="K71" s="1">
        <v>0.47383399999999998</v>
      </c>
      <c r="L71" s="1">
        <v>2.1519300000000001</v>
      </c>
      <c r="M71" s="1">
        <v>0.179594</v>
      </c>
      <c r="N71" s="1">
        <v>0.19431100000000001</v>
      </c>
    </row>
    <row r="72" spans="1:14" x14ac:dyDescent="0.2">
      <c r="A72" s="1">
        <v>615</v>
      </c>
      <c r="B72" s="1">
        <v>20234564</v>
      </c>
      <c r="C72" s="1">
        <v>65</v>
      </c>
      <c r="D72" s="1" t="s">
        <v>25</v>
      </c>
      <c r="E72" s="1" t="s">
        <v>24</v>
      </c>
      <c r="F72" s="1">
        <v>1035</v>
      </c>
      <c r="I72" s="1">
        <v>11.326499999999999</v>
      </c>
      <c r="J72" s="1">
        <v>1.0943499999999999</v>
      </c>
      <c r="K72" s="1">
        <v>0.52948799999999996</v>
      </c>
      <c r="L72" s="1">
        <v>2.3731200000000001</v>
      </c>
      <c r="M72" s="1">
        <v>0.25615700000000002</v>
      </c>
      <c r="N72" s="1">
        <v>0.46336300000000002</v>
      </c>
    </row>
    <row r="73" spans="1:14" x14ac:dyDescent="0.2">
      <c r="A73" s="1">
        <v>658</v>
      </c>
      <c r="B73" s="1">
        <v>20235339</v>
      </c>
      <c r="C73" s="1">
        <v>66</v>
      </c>
      <c r="D73" s="1" t="s">
        <v>25</v>
      </c>
      <c r="E73" s="1" t="s">
        <v>24</v>
      </c>
      <c r="F73" s="1">
        <v>1015</v>
      </c>
      <c r="I73" s="1">
        <v>10.6656</v>
      </c>
      <c r="J73" s="1">
        <v>1.0508</v>
      </c>
      <c r="K73" s="1">
        <v>0.48288599999999998</v>
      </c>
      <c r="L73" s="1">
        <v>2.37201</v>
      </c>
      <c r="M73" s="1">
        <v>0.26534000000000002</v>
      </c>
      <c r="N73" s="1">
        <v>0.42638799999999999</v>
      </c>
    </row>
    <row r="74" spans="1:14" x14ac:dyDescent="0.2">
      <c r="A74" s="1">
        <v>723</v>
      </c>
      <c r="B74" s="1">
        <v>20231495</v>
      </c>
      <c r="C74" s="1">
        <v>67</v>
      </c>
      <c r="D74" s="1" t="s">
        <v>25</v>
      </c>
      <c r="E74" s="1" t="s">
        <v>24</v>
      </c>
      <c r="F74" s="1">
        <v>810</v>
      </c>
      <c r="I74" s="1">
        <v>9.3742699999999992</v>
      </c>
      <c r="J74" s="1">
        <v>1.1573199999999999</v>
      </c>
      <c r="K74" s="1">
        <v>0.477765</v>
      </c>
      <c r="L74" s="1">
        <v>3.4067500000000002</v>
      </c>
      <c r="M74" s="1">
        <v>0.21227199999999999</v>
      </c>
      <c r="N74" s="1">
        <v>0.23002300000000001</v>
      </c>
    </row>
    <row r="75" spans="1:14" x14ac:dyDescent="0.2">
      <c r="A75" s="1">
        <v>8303</v>
      </c>
      <c r="B75" s="1">
        <v>20232300</v>
      </c>
      <c r="C75" s="1">
        <v>68</v>
      </c>
      <c r="D75" s="1" t="s">
        <v>25</v>
      </c>
      <c r="E75" s="1" t="s">
        <v>36</v>
      </c>
      <c r="F75" s="1">
        <v>858</v>
      </c>
      <c r="I75" s="1">
        <v>9.8201999999999998</v>
      </c>
      <c r="J75" s="1">
        <v>1.14455</v>
      </c>
      <c r="K75" s="1">
        <v>0.47538599999999998</v>
      </c>
      <c r="L75" s="1">
        <v>3.3795600000000001</v>
      </c>
      <c r="M75" s="1">
        <v>0.228384</v>
      </c>
      <c r="N75" s="1">
        <v>0.30433199999999999</v>
      </c>
    </row>
    <row r="76" spans="1:14" x14ac:dyDescent="0.2">
      <c r="A76" s="1">
        <v>100</v>
      </c>
      <c r="B76" s="1">
        <v>20231055</v>
      </c>
      <c r="C76" s="1">
        <v>69</v>
      </c>
      <c r="D76" s="1" t="s">
        <v>25</v>
      </c>
      <c r="E76" s="1" t="s">
        <v>24</v>
      </c>
      <c r="F76" s="1">
        <v>1025</v>
      </c>
      <c r="I76" s="1">
        <v>11.0169</v>
      </c>
      <c r="J76" s="1">
        <v>1.0748200000000001</v>
      </c>
      <c r="K76" s="1">
        <v>0.57113000000000003</v>
      </c>
      <c r="L76" s="1">
        <v>3.5966800000000001</v>
      </c>
      <c r="M76" s="1">
        <v>0.30484</v>
      </c>
      <c r="N76" s="1">
        <v>0.38922099999999998</v>
      </c>
    </row>
    <row r="77" spans="1:14" x14ac:dyDescent="0.2">
      <c r="A77" s="1">
        <v>309</v>
      </c>
      <c r="B77" s="1">
        <v>20235459</v>
      </c>
      <c r="C77" s="1">
        <v>70</v>
      </c>
      <c r="D77" s="1" t="s">
        <v>23</v>
      </c>
      <c r="E77" s="1" t="s">
        <v>24</v>
      </c>
      <c r="F77" s="1">
        <v>940</v>
      </c>
      <c r="I77" s="1">
        <v>9.8934200000000008</v>
      </c>
      <c r="J77" s="1">
        <v>1.0524899999999999</v>
      </c>
      <c r="K77" s="1">
        <v>0.49043900000000001</v>
      </c>
      <c r="L77" s="1">
        <v>1.5076499999999999</v>
      </c>
      <c r="M77" s="1">
        <v>0.176845</v>
      </c>
      <c r="N77" s="1">
        <v>0.213646</v>
      </c>
    </row>
    <row r="78" spans="1:14" x14ac:dyDescent="0.2">
      <c r="A78" s="1">
        <v>3309</v>
      </c>
      <c r="B78" s="1">
        <v>20230971</v>
      </c>
      <c r="C78" s="1">
        <v>71</v>
      </c>
      <c r="D78" s="1" t="s">
        <v>25</v>
      </c>
      <c r="E78" s="1" t="s">
        <v>24</v>
      </c>
      <c r="F78" s="1">
        <v>1115</v>
      </c>
      <c r="I78" s="1">
        <v>11.9237</v>
      </c>
      <c r="J78" s="1">
        <v>1.0693900000000001</v>
      </c>
      <c r="K78" s="1">
        <v>0.54194200000000003</v>
      </c>
      <c r="L78" s="1">
        <v>2.4960599999999999</v>
      </c>
      <c r="M78" s="1">
        <v>0.26534000000000002</v>
      </c>
      <c r="N78" s="1">
        <v>0.44251099999999999</v>
      </c>
    </row>
    <row r="79" spans="1:14" x14ac:dyDescent="0.2">
      <c r="A79" s="1">
        <v>308</v>
      </c>
      <c r="B79" s="1">
        <v>20235458</v>
      </c>
      <c r="C79" s="1">
        <v>72</v>
      </c>
      <c r="D79" s="1" t="s">
        <v>23</v>
      </c>
      <c r="E79" s="1" t="s">
        <v>24</v>
      </c>
      <c r="F79" s="1">
        <v>1040</v>
      </c>
      <c r="I79" s="1">
        <v>10.9917</v>
      </c>
      <c r="J79" s="1">
        <v>1.0568900000000001</v>
      </c>
      <c r="K79" s="1">
        <v>0.55257500000000004</v>
      </c>
      <c r="L79" s="1">
        <v>2.2178100000000001</v>
      </c>
      <c r="M79" s="1">
        <v>0.185252</v>
      </c>
      <c r="N79" s="1">
        <v>0.24791099999999999</v>
      </c>
    </row>
    <row r="80" spans="1:14" x14ac:dyDescent="0.2">
      <c r="A80" s="1" t="s">
        <v>70</v>
      </c>
      <c r="B80" s="1">
        <v>20230173</v>
      </c>
      <c r="C80" s="1">
        <v>73</v>
      </c>
      <c r="D80" s="1" t="s">
        <v>25</v>
      </c>
      <c r="E80" s="1" t="s">
        <v>24</v>
      </c>
      <c r="F80" s="1">
        <v>1045</v>
      </c>
      <c r="I80" s="1">
        <v>12.7608</v>
      </c>
      <c r="J80" s="1">
        <v>1.22113</v>
      </c>
      <c r="K80" s="1">
        <v>0.57858200000000004</v>
      </c>
      <c r="L80" s="1">
        <v>4.4645099999999998</v>
      </c>
      <c r="M80" s="1">
        <v>0.38312400000000002</v>
      </c>
      <c r="N80" s="1">
        <v>0.583588</v>
      </c>
    </row>
    <row r="81" spans="1:14" x14ac:dyDescent="0.2">
      <c r="A81" s="1" t="s">
        <v>71</v>
      </c>
      <c r="B81" s="1">
        <v>20231138</v>
      </c>
      <c r="C81" s="1">
        <v>74</v>
      </c>
      <c r="D81" s="1" t="s">
        <v>25</v>
      </c>
      <c r="E81" s="1" t="s">
        <v>36</v>
      </c>
      <c r="F81" s="1">
        <v>992</v>
      </c>
      <c r="I81" s="1">
        <v>10.494999999999999</v>
      </c>
      <c r="J81" s="1">
        <v>1.05796</v>
      </c>
      <c r="K81" s="1">
        <v>0.45396599999999998</v>
      </c>
      <c r="L81" s="1">
        <v>4.6773600000000002</v>
      </c>
      <c r="M81" s="1">
        <v>0.44236599999999998</v>
      </c>
      <c r="N81" s="1">
        <v>0.69173899999999999</v>
      </c>
    </row>
    <row r="82" spans="1:14" x14ac:dyDescent="0.2">
      <c r="A82" s="1">
        <v>312</v>
      </c>
      <c r="B82" s="1">
        <v>20230346</v>
      </c>
      <c r="C82" s="1">
        <v>75</v>
      </c>
      <c r="D82" s="1" t="s">
        <v>23</v>
      </c>
      <c r="E82" s="1" t="s">
        <v>24</v>
      </c>
      <c r="F82" s="1">
        <v>1320</v>
      </c>
      <c r="I82" s="1">
        <v>12.2827</v>
      </c>
      <c r="J82" s="1">
        <v>0.930508</v>
      </c>
      <c r="K82" s="1">
        <v>0.43331700000000001</v>
      </c>
      <c r="L82" s="1">
        <v>3.2045699999999999</v>
      </c>
      <c r="M82" s="1">
        <v>0.19117600000000001</v>
      </c>
      <c r="N82" s="1">
        <v>0.24670400000000001</v>
      </c>
    </row>
    <row r="83" spans="1:14" x14ac:dyDescent="0.2">
      <c r="A83" s="1" t="s">
        <v>72</v>
      </c>
      <c r="B83" s="1">
        <v>20235179</v>
      </c>
      <c r="C83" s="1">
        <v>76</v>
      </c>
      <c r="D83" s="1" t="s">
        <v>25</v>
      </c>
      <c r="E83" s="1" t="s">
        <v>24</v>
      </c>
      <c r="F83" s="1">
        <v>810</v>
      </c>
      <c r="I83" s="1">
        <v>9.4830400000000008</v>
      </c>
      <c r="J83" s="1">
        <v>1.17075</v>
      </c>
      <c r="K83" s="1">
        <v>0.456841</v>
      </c>
      <c r="L83" s="1">
        <v>2.4100600000000001</v>
      </c>
      <c r="M83" s="1">
        <v>0.20322599999999999</v>
      </c>
      <c r="N83" s="1">
        <v>0.190635</v>
      </c>
    </row>
    <row r="84" spans="1:14" x14ac:dyDescent="0.2">
      <c r="A84" s="1" t="s">
        <v>73</v>
      </c>
      <c r="B84" s="1">
        <v>20231590</v>
      </c>
      <c r="C84" s="1">
        <v>77</v>
      </c>
      <c r="D84" s="1" t="s">
        <v>25</v>
      </c>
      <c r="E84" s="1" t="s">
        <v>24</v>
      </c>
      <c r="F84" s="1">
        <v>1035</v>
      </c>
      <c r="I84" s="1">
        <v>11.067500000000001</v>
      </c>
      <c r="J84" s="1">
        <v>1.06932</v>
      </c>
      <c r="K84" s="1">
        <v>0.55272600000000005</v>
      </c>
      <c r="L84" s="1">
        <v>4.8745599999999998</v>
      </c>
      <c r="M84" s="1">
        <v>0.43314999999999998</v>
      </c>
      <c r="N84" s="1">
        <v>0.60143800000000003</v>
      </c>
    </row>
    <row r="85" spans="1:14" x14ac:dyDescent="0.2">
      <c r="A85" s="1" t="s">
        <v>74</v>
      </c>
      <c r="B85" s="1">
        <v>20232151</v>
      </c>
      <c r="C85" s="1">
        <v>78</v>
      </c>
      <c r="D85" s="1" t="s">
        <v>25</v>
      </c>
      <c r="E85" s="1" t="s">
        <v>24</v>
      </c>
      <c r="F85" s="1">
        <v>884</v>
      </c>
      <c r="I85" s="1">
        <v>10.139699999999999</v>
      </c>
      <c r="J85" s="1">
        <v>1.1470199999999999</v>
      </c>
      <c r="K85" s="1">
        <v>0.55269199999999996</v>
      </c>
      <c r="L85" s="1">
        <v>2.21177</v>
      </c>
      <c r="M85" s="1">
        <v>0.232631</v>
      </c>
      <c r="N85" s="1">
        <v>0.30158699999999999</v>
      </c>
    </row>
    <row r="86" spans="1:14" x14ac:dyDescent="0.2">
      <c r="A86" s="1" t="s">
        <v>75</v>
      </c>
      <c r="B86" s="1">
        <v>20230691</v>
      </c>
      <c r="C86" s="1">
        <v>79</v>
      </c>
      <c r="D86" s="1" t="s">
        <v>25</v>
      </c>
      <c r="E86" s="1" t="s">
        <v>24</v>
      </c>
      <c r="F86" s="1">
        <v>926</v>
      </c>
      <c r="I86" s="1">
        <v>10.401899999999999</v>
      </c>
      <c r="J86" s="1">
        <v>1.1233200000000001</v>
      </c>
      <c r="K86" s="1">
        <v>0.60212299999999996</v>
      </c>
      <c r="L86" s="1">
        <v>3.9216899999999999</v>
      </c>
      <c r="M86" s="1">
        <v>0.26068400000000003</v>
      </c>
      <c r="N86" s="1">
        <v>0.51266299999999998</v>
      </c>
    </row>
    <row r="87" spans="1:14" x14ac:dyDescent="0.2">
      <c r="A87" s="1">
        <v>313</v>
      </c>
      <c r="B87" s="1">
        <v>20231093</v>
      </c>
      <c r="C87" s="1">
        <v>80</v>
      </c>
      <c r="D87" s="1" t="s">
        <v>25</v>
      </c>
      <c r="E87" s="1" t="s">
        <v>24</v>
      </c>
      <c r="F87" s="1">
        <v>1110</v>
      </c>
      <c r="I87" s="1">
        <v>12.5844</v>
      </c>
      <c r="J87" s="1">
        <v>1.1337299999999999</v>
      </c>
      <c r="K87" s="1">
        <v>0.61497599999999997</v>
      </c>
      <c r="L87" s="1">
        <v>2.5523899999999999</v>
      </c>
      <c r="M87" s="1">
        <v>0.27249400000000001</v>
      </c>
      <c r="N87" s="1">
        <v>0.42460500000000001</v>
      </c>
    </row>
    <row r="88" spans="1:14" x14ac:dyDescent="0.2">
      <c r="A88" s="1">
        <v>304</v>
      </c>
      <c r="B88" s="1">
        <v>20234874</v>
      </c>
      <c r="C88" s="1">
        <v>81</v>
      </c>
      <c r="D88" s="1" t="s">
        <v>25</v>
      </c>
      <c r="E88" s="1" t="s">
        <v>24</v>
      </c>
      <c r="F88" s="1">
        <v>870</v>
      </c>
      <c r="H88" s="1" t="s">
        <v>49</v>
      </c>
      <c r="I88" s="1">
        <v>8.9984999999999999</v>
      </c>
      <c r="J88" s="1">
        <v>1.0343100000000001</v>
      </c>
      <c r="K88" s="1">
        <v>0.49156300000000003</v>
      </c>
      <c r="L88" s="1">
        <v>2.59544</v>
      </c>
      <c r="M88" s="1">
        <v>0.170403</v>
      </c>
      <c r="N88" s="1">
        <v>0.33704400000000001</v>
      </c>
    </row>
    <row r="89" spans="1:14" x14ac:dyDescent="0.2">
      <c r="A89" s="1" t="s">
        <v>76</v>
      </c>
      <c r="B89" s="1">
        <v>20230265</v>
      </c>
      <c r="C89" s="1">
        <v>82</v>
      </c>
      <c r="D89" s="1" t="s">
        <v>25</v>
      </c>
      <c r="E89" s="1" t="s">
        <v>24</v>
      </c>
      <c r="F89" s="1">
        <v>1145</v>
      </c>
      <c r="H89" s="1" t="s">
        <v>49</v>
      </c>
      <c r="I89" s="1">
        <v>11.653600000000001</v>
      </c>
      <c r="J89" s="1">
        <v>1.0177799999999999</v>
      </c>
      <c r="K89" s="1">
        <v>0.57049300000000003</v>
      </c>
      <c r="L89" s="1">
        <v>4.7607100000000004</v>
      </c>
      <c r="M89" s="1">
        <v>0.30913200000000002</v>
      </c>
      <c r="N89" s="1">
        <v>0.47812700000000002</v>
      </c>
    </row>
    <row r="90" spans="1:14" x14ac:dyDescent="0.2">
      <c r="A90" s="1">
        <v>342</v>
      </c>
      <c r="B90" s="1">
        <v>20232152</v>
      </c>
      <c r="C90" s="1">
        <v>83</v>
      </c>
      <c r="D90" s="1" t="s">
        <v>25</v>
      </c>
      <c r="E90" s="1" t="s">
        <v>24</v>
      </c>
      <c r="F90" s="1">
        <v>778</v>
      </c>
      <c r="I90" s="1">
        <v>8.3771000000000004</v>
      </c>
      <c r="J90" s="1">
        <v>1.0767500000000001</v>
      </c>
      <c r="K90" s="1">
        <v>0.42536000000000002</v>
      </c>
      <c r="L90" s="1">
        <v>2.6171500000000001</v>
      </c>
      <c r="M90" s="1">
        <v>0.10613599999999999</v>
      </c>
      <c r="N90" s="1">
        <v>0.21221400000000001</v>
      </c>
    </row>
    <row r="91" spans="1:14" x14ac:dyDescent="0.2">
      <c r="A91" s="1" t="s">
        <v>77</v>
      </c>
      <c r="B91" s="1">
        <v>20231124</v>
      </c>
      <c r="C91" s="1">
        <v>84</v>
      </c>
      <c r="D91" s="1" t="s">
        <v>25</v>
      </c>
      <c r="E91" s="1" t="s">
        <v>24</v>
      </c>
      <c r="F91" s="1">
        <v>944</v>
      </c>
      <c r="I91" s="1">
        <v>9.8370899999999999</v>
      </c>
      <c r="J91" s="1">
        <v>1.04206</v>
      </c>
      <c r="K91" s="1">
        <v>0.50952799999999998</v>
      </c>
      <c r="L91" s="1">
        <v>3.3462700000000001</v>
      </c>
      <c r="M91" s="1">
        <v>0.22622</v>
      </c>
      <c r="N91" s="1">
        <v>0.26578800000000002</v>
      </c>
    </row>
    <row r="92" spans="1:14" x14ac:dyDescent="0.2">
      <c r="A92" s="1" t="s">
        <v>78</v>
      </c>
      <c r="B92" s="1">
        <v>20231570</v>
      </c>
      <c r="C92" s="1">
        <v>85</v>
      </c>
      <c r="D92" s="1" t="s">
        <v>25</v>
      </c>
      <c r="E92" s="1" t="s">
        <v>24</v>
      </c>
      <c r="F92" s="1">
        <v>1135</v>
      </c>
      <c r="I92" s="1">
        <v>12.848100000000001</v>
      </c>
      <c r="J92" s="1">
        <v>1.1319900000000001</v>
      </c>
      <c r="K92" s="1">
        <v>0.62168400000000001</v>
      </c>
      <c r="L92" s="1">
        <v>4.0752699999999997</v>
      </c>
      <c r="M92" s="1">
        <v>0.32749</v>
      </c>
      <c r="N92" s="1">
        <v>0.60156799999999999</v>
      </c>
    </row>
    <row r="93" spans="1:14" x14ac:dyDescent="0.2">
      <c r="A93" s="1" t="s">
        <v>79</v>
      </c>
      <c r="B93" s="1">
        <v>20231571</v>
      </c>
      <c r="C93" s="1">
        <v>86</v>
      </c>
      <c r="D93" s="1" t="s">
        <v>25</v>
      </c>
      <c r="E93" s="1" t="s">
        <v>36</v>
      </c>
      <c r="F93" s="1">
        <v>1140</v>
      </c>
      <c r="I93" s="1">
        <v>12.0006</v>
      </c>
      <c r="J93" s="1">
        <v>1.0526800000000001</v>
      </c>
      <c r="K93" s="1">
        <v>0.59750700000000001</v>
      </c>
      <c r="L93" s="1">
        <v>4.6919899999999997</v>
      </c>
      <c r="M93" s="1">
        <v>0.583588</v>
      </c>
      <c r="N93" s="1">
        <v>0.781856</v>
      </c>
    </row>
    <row r="94" spans="1:14" x14ac:dyDescent="0.2">
      <c r="A94" s="1">
        <v>323</v>
      </c>
      <c r="B94" s="1">
        <v>20230289</v>
      </c>
      <c r="C94" s="1">
        <v>87</v>
      </c>
      <c r="D94" s="1" t="s">
        <v>25</v>
      </c>
      <c r="E94" s="1" t="s">
        <v>24</v>
      </c>
      <c r="F94" s="1">
        <v>920</v>
      </c>
      <c r="I94" s="1">
        <v>9.6212300000000006</v>
      </c>
      <c r="J94" s="1">
        <v>1.04579</v>
      </c>
      <c r="K94" s="1">
        <v>0.56276199999999998</v>
      </c>
      <c r="L94" s="1">
        <v>1.91459</v>
      </c>
      <c r="M94" s="1">
        <v>0.123825</v>
      </c>
      <c r="N94" s="1">
        <v>0.17694399999999999</v>
      </c>
    </row>
    <row r="95" spans="1:14" x14ac:dyDescent="0.2">
      <c r="A95" s="1" t="s">
        <v>80</v>
      </c>
      <c r="B95" s="1">
        <v>20230982</v>
      </c>
      <c r="C95" s="1">
        <v>88</v>
      </c>
      <c r="D95" s="1" t="s">
        <v>25</v>
      </c>
      <c r="E95" s="1" t="s">
        <v>24</v>
      </c>
      <c r="F95" s="1">
        <v>920</v>
      </c>
      <c r="I95" s="1">
        <v>10.313000000000001</v>
      </c>
      <c r="J95" s="1">
        <v>1.1209800000000001</v>
      </c>
      <c r="K95" s="1">
        <v>0.54456899999999997</v>
      </c>
      <c r="L95" s="1">
        <v>1.82423</v>
      </c>
      <c r="M95" s="1">
        <v>0.27518399999999998</v>
      </c>
      <c r="N95" s="1">
        <v>0.33599499999999999</v>
      </c>
    </row>
    <row r="96" spans="1:14" x14ac:dyDescent="0.2">
      <c r="A96" s="1" t="s">
        <v>81</v>
      </c>
      <c r="B96" s="1">
        <v>20230316</v>
      </c>
      <c r="C96" s="1">
        <v>89</v>
      </c>
      <c r="D96" s="1" t="s">
        <v>25</v>
      </c>
      <c r="E96" s="1" t="s">
        <v>24</v>
      </c>
      <c r="F96" s="1">
        <v>1030</v>
      </c>
      <c r="I96" s="1">
        <v>11.0778</v>
      </c>
      <c r="J96" s="1">
        <v>1.07551</v>
      </c>
      <c r="K96" s="1">
        <v>0.56146099999999999</v>
      </c>
      <c r="L96" s="1">
        <v>3.4331900000000002</v>
      </c>
      <c r="M96" s="1">
        <v>0.299151</v>
      </c>
      <c r="N96" s="1">
        <v>0.44300699999999998</v>
      </c>
    </row>
    <row r="97" spans="1:14" x14ac:dyDescent="0.2">
      <c r="A97" s="1">
        <v>2319</v>
      </c>
      <c r="B97" s="1">
        <v>20230542</v>
      </c>
      <c r="C97" s="1">
        <v>90</v>
      </c>
      <c r="D97" s="1" t="s">
        <v>25</v>
      </c>
      <c r="E97" s="1" t="s">
        <v>24</v>
      </c>
      <c r="F97" s="1">
        <v>906</v>
      </c>
      <c r="I97" s="1">
        <v>9.9185599999999994</v>
      </c>
      <c r="J97" s="1">
        <v>1.09476</v>
      </c>
      <c r="K97" s="1">
        <v>0.56762599999999996</v>
      </c>
      <c r="L97" s="1">
        <v>3.8328899999999999</v>
      </c>
      <c r="M97" s="1">
        <v>0.33571000000000001</v>
      </c>
      <c r="N97" s="1">
        <v>0.32198399999999999</v>
      </c>
    </row>
    <row r="98" spans="1:14" x14ac:dyDescent="0.2">
      <c r="A98" s="1" t="s">
        <v>82</v>
      </c>
      <c r="B98" s="1">
        <v>20235250</v>
      </c>
      <c r="C98" s="1">
        <v>91</v>
      </c>
      <c r="D98" s="1" t="s">
        <v>25</v>
      </c>
      <c r="E98" s="1" t="s">
        <v>24</v>
      </c>
      <c r="F98" s="1">
        <v>992</v>
      </c>
      <c r="I98" s="1">
        <v>10.273</v>
      </c>
      <c r="J98" s="1">
        <v>1.0355799999999999</v>
      </c>
      <c r="K98" s="1">
        <v>0.53115900000000005</v>
      </c>
      <c r="L98" s="1">
        <v>2.1384099999999999</v>
      </c>
      <c r="M98" s="1">
        <v>0.229961</v>
      </c>
      <c r="N98" s="1">
        <v>0.31748599999999999</v>
      </c>
    </row>
    <row r="99" spans="1:14" x14ac:dyDescent="0.2">
      <c r="A99" s="1" t="s">
        <v>83</v>
      </c>
      <c r="B99" s="1">
        <v>20234890</v>
      </c>
      <c r="C99" s="1">
        <v>92</v>
      </c>
      <c r="D99" s="1" t="s">
        <v>23</v>
      </c>
      <c r="E99" s="1" t="s">
        <v>24</v>
      </c>
      <c r="F99" s="1">
        <v>1445</v>
      </c>
      <c r="I99" s="1">
        <v>16.158100000000001</v>
      </c>
      <c r="J99" s="1">
        <v>1.1182099999999999</v>
      </c>
      <c r="K99" s="1">
        <v>0.65596299999999996</v>
      </c>
      <c r="L99" s="1">
        <v>4.1903600000000001</v>
      </c>
      <c r="M99" s="1">
        <v>0.40935899999999997</v>
      </c>
      <c r="N99" s="1">
        <v>0.38922099999999998</v>
      </c>
    </row>
    <row r="100" spans="1:14" x14ac:dyDescent="0.2">
      <c r="A100" s="1">
        <v>102</v>
      </c>
      <c r="B100" s="1">
        <v>20235061</v>
      </c>
      <c r="C100" s="1">
        <v>93</v>
      </c>
      <c r="D100" s="1" t="s">
        <v>25</v>
      </c>
      <c r="E100" s="1" t="s">
        <v>24</v>
      </c>
      <c r="F100" s="1">
        <v>872</v>
      </c>
      <c r="I100" s="1">
        <v>10.3765</v>
      </c>
      <c r="J100" s="1">
        <v>1.18997</v>
      </c>
      <c r="K100" s="1">
        <v>0.63369900000000001</v>
      </c>
      <c r="L100" s="1">
        <v>3.0513400000000002</v>
      </c>
      <c r="M100" s="1">
        <v>0.20422000000000001</v>
      </c>
      <c r="N100" s="1">
        <v>0.38927699999999998</v>
      </c>
    </row>
    <row r="101" spans="1:14" x14ac:dyDescent="0.2">
      <c r="A101" s="1" t="s">
        <v>84</v>
      </c>
      <c r="B101" s="1">
        <v>20232383</v>
      </c>
      <c r="C101" s="1">
        <v>94</v>
      </c>
      <c r="D101" s="1" t="s">
        <v>25</v>
      </c>
      <c r="E101" s="1" t="s">
        <v>36</v>
      </c>
      <c r="F101" s="1">
        <v>1035</v>
      </c>
      <c r="I101" s="1">
        <v>12.0059</v>
      </c>
      <c r="J101" s="1">
        <v>1.1599900000000001</v>
      </c>
      <c r="K101" s="1">
        <v>0.598329</v>
      </c>
      <c r="L101" s="1">
        <v>4.3528500000000001</v>
      </c>
      <c r="M101" s="1">
        <v>0.36604799999999998</v>
      </c>
      <c r="N101" s="1">
        <v>0.460677</v>
      </c>
    </row>
    <row r="102" spans="1:14" x14ac:dyDescent="0.2">
      <c r="A102" s="1" t="s">
        <v>85</v>
      </c>
      <c r="B102" s="1">
        <v>20232386</v>
      </c>
      <c r="C102" s="1">
        <v>95</v>
      </c>
      <c r="D102" s="1" t="s">
        <v>25</v>
      </c>
      <c r="E102" s="1" t="s">
        <v>24</v>
      </c>
      <c r="F102" s="1">
        <v>1025</v>
      </c>
      <c r="I102" s="1">
        <v>11.4184</v>
      </c>
      <c r="J102" s="1">
        <v>1.11399</v>
      </c>
      <c r="K102" s="1">
        <v>0.56396800000000002</v>
      </c>
      <c r="L102" s="1">
        <v>2.4864899999999999</v>
      </c>
      <c r="M102" s="1">
        <v>0.28945799999999999</v>
      </c>
      <c r="N102" s="1">
        <v>0.41325299999999998</v>
      </c>
    </row>
    <row r="103" spans="1:14" x14ac:dyDescent="0.2">
      <c r="A103" s="1">
        <v>163</v>
      </c>
      <c r="B103" s="1">
        <v>20232186</v>
      </c>
      <c r="C103" s="1">
        <v>96</v>
      </c>
      <c r="D103" s="1" t="s">
        <v>25</v>
      </c>
      <c r="E103" s="1" t="s">
        <v>24</v>
      </c>
      <c r="F103" s="1">
        <v>916</v>
      </c>
      <c r="I103" s="1">
        <v>9.6653500000000001</v>
      </c>
      <c r="J103" s="1">
        <v>1.0551699999999999</v>
      </c>
      <c r="K103" s="1">
        <v>0.50441800000000003</v>
      </c>
      <c r="L103" s="1">
        <v>2.7002299999999999</v>
      </c>
      <c r="M103" s="1">
        <v>0.174514</v>
      </c>
      <c r="N103" s="1">
        <v>0.356715</v>
      </c>
    </row>
    <row r="104" spans="1:14" x14ac:dyDescent="0.2">
      <c r="A104" s="1">
        <v>98</v>
      </c>
      <c r="B104" s="1">
        <v>20231054</v>
      </c>
      <c r="C104" s="1">
        <v>97</v>
      </c>
      <c r="D104" s="1" t="s">
        <v>25</v>
      </c>
      <c r="E104" s="1" t="s">
        <v>24</v>
      </c>
      <c r="F104" s="1">
        <v>1070</v>
      </c>
      <c r="I104" s="1">
        <v>11.386200000000001</v>
      </c>
      <c r="J104" s="1">
        <v>1.06413</v>
      </c>
      <c r="K104" s="1">
        <v>0.58423999999999998</v>
      </c>
      <c r="L104" s="1">
        <v>3.8952399999999998</v>
      </c>
      <c r="M104" s="1">
        <v>0.30301099999999997</v>
      </c>
      <c r="N104" s="1">
        <v>0.39315600000000001</v>
      </c>
    </row>
    <row r="105" spans="1:14" x14ac:dyDescent="0.2">
      <c r="A105" s="1">
        <v>3701</v>
      </c>
      <c r="B105" s="1">
        <v>20232128</v>
      </c>
      <c r="C105" s="1">
        <v>98</v>
      </c>
      <c r="D105" s="1" t="s">
        <v>25</v>
      </c>
      <c r="E105" s="1" t="s">
        <v>24</v>
      </c>
      <c r="F105" s="1">
        <v>922</v>
      </c>
      <c r="I105" s="1">
        <v>10.4741</v>
      </c>
      <c r="J105" s="1">
        <v>1.13602</v>
      </c>
      <c r="K105" s="1">
        <v>0.596576</v>
      </c>
      <c r="L105" s="1">
        <v>2.0433599999999998</v>
      </c>
      <c r="M105" s="1">
        <v>0.17689299999999999</v>
      </c>
      <c r="N105" s="1">
        <v>0.241893</v>
      </c>
    </row>
    <row r="106" spans="1:14" x14ac:dyDescent="0.2">
      <c r="A106" s="1" t="s">
        <v>86</v>
      </c>
      <c r="B106" s="1">
        <v>20231326</v>
      </c>
      <c r="C106" s="1">
        <v>99</v>
      </c>
      <c r="D106" s="1" t="s">
        <v>25</v>
      </c>
      <c r="E106" s="1" t="s">
        <v>24</v>
      </c>
      <c r="F106" s="1">
        <v>936</v>
      </c>
      <c r="I106" s="1">
        <v>10.291</v>
      </c>
      <c r="J106" s="1">
        <v>1.0994699999999999</v>
      </c>
      <c r="K106" s="1">
        <v>0.54239499999999996</v>
      </c>
      <c r="L106" s="1">
        <v>1.70461</v>
      </c>
      <c r="M106" s="1">
        <v>0.30326900000000001</v>
      </c>
      <c r="N106" s="1">
        <v>0.442297</v>
      </c>
    </row>
    <row r="107" spans="1:14" x14ac:dyDescent="0.2">
      <c r="A107" s="1" t="s">
        <v>87</v>
      </c>
      <c r="B107" s="1">
        <v>20231498</v>
      </c>
      <c r="C107" s="1">
        <v>100</v>
      </c>
      <c r="D107" s="1" t="s">
        <v>25</v>
      </c>
      <c r="E107" s="1" t="s">
        <v>24</v>
      </c>
      <c r="F107" s="1">
        <v>882</v>
      </c>
      <c r="I107" s="1">
        <v>9.2031700000000001</v>
      </c>
      <c r="J107" s="1">
        <v>1.0434399999999999</v>
      </c>
      <c r="K107" s="1">
        <v>0.55464599999999997</v>
      </c>
      <c r="L107" s="1">
        <v>3.5140699999999998</v>
      </c>
      <c r="M107" s="1">
        <v>0.30594199999999999</v>
      </c>
      <c r="N107" s="1">
        <v>0.45984199999999997</v>
      </c>
    </row>
    <row r="108" spans="1:14" x14ac:dyDescent="0.2">
      <c r="A108" s="1">
        <v>3328</v>
      </c>
      <c r="B108" s="1">
        <v>20230564</v>
      </c>
      <c r="C108" s="1">
        <v>101</v>
      </c>
      <c r="D108" s="1" t="s">
        <v>25</v>
      </c>
      <c r="E108" s="1" t="s">
        <v>24</v>
      </c>
      <c r="F108" s="1">
        <v>1065</v>
      </c>
      <c r="I108" s="1">
        <v>11.649800000000001</v>
      </c>
      <c r="J108" s="1">
        <v>1.09388</v>
      </c>
      <c r="K108" s="1">
        <v>0.50336099999999995</v>
      </c>
      <c r="L108" s="1">
        <v>3.0894400000000002</v>
      </c>
      <c r="M108" s="1">
        <v>0.19452900000000001</v>
      </c>
      <c r="N108" s="1">
        <v>0.31840800000000002</v>
      </c>
    </row>
    <row r="109" spans="1:14" x14ac:dyDescent="0.2">
      <c r="A109" s="1" t="s">
        <v>88</v>
      </c>
      <c r="B109" s="1">
        <v>20235363</v>
      </c>
      <c r="C109" s="1">
        <v>102</v>
      </c>
      <c r="D109" s="1" t="s">
        <v>23</v>
      </c>
      <c r="E109" s="1" t="s">
        <v>36</v>
      </c>
      <c r="F109" s="1">
        <v>1030</v>
      </c>
      <c r="H109" s="1" t="s">
        <v>49</v>
      </c>
      <c r="I109" s="1">
        <v>11.343400000000001</v>
      </c>
      <c r="J109" s="1">
        <v>1.1012999999999999</v>
      </c>
      <c r="K109" s="1">
        <v>0.64690099999999995</v>
      </c>
      <c r="L109" s="1">
        <v>4.1529800000000003</v>
      </c>
      <c r="M109" s="1">
        <v>0.31117699999999998</v>
      </c>
      <c r="N109" s="1">
        <v>0.392156</v>
      </c>
    </row>
    <row r="110" spans="1:14" x14ac:dyDescent="0.2">
      <c r="A110" s="1">
        <v>423</v>
      </c>
      <c r="B110" s="1">
        <v>20235364</v>
      </c>
      <c r="C110" s="1">
        <v>103</v>
      </c>
      <c r="D110" s="1" t="s">
        <v>23</v>
      </c>
      <c r="E110" s="1" t="s">
        <v>24</v>
      </c>
      <c r="F110" s="1">
        <v>984</v>
      </c>
      <c r="I110" s="1">
        <v>11.190899999999999</v>
      </c>
      <c r="J110" s="1">
        <v>1.1372899999999999</v>
      </c>
      <c r="K110" s="1">
        <v>0.502467</v>
      </c>
      <c r="L110" s="1">
        <v>3.5766800000000001</v>
      </c>
      <c r="M110" s="1">
        <v>0.209952</v>
      </c>
      <c r="N110" s="1">
        <v>0.28759800000000002</v>
      </c>
    </row>
    <row r="111" spans="1:14" x14ac:dyDescent="0.2">
      <c r="A111" s="1">
        <v>2336</v>
      </c>
      <c r="B111" s="1">
        <v>20232204</v>
      </c>
      <c r="C111" s="1">
        <v>104</v>
      </c>
      <c r="D111" s="1" t="s">
        <v>25</v>
      </c>
      <c r="E111" s="1" t="s">
        <v>24</v>
      </c>
      <c r="F111" s="1">
        <v>924</v>
      </c>
      <c r="I111" s="1">
        <v>9.8831000000000007</v>
      </c>
      <c r="J111" s="1">
        <v>1.0696000000000001</v>
      </c>
      <c r="K111" s="1">
        <v>0.579731</v>
      </c>
      <c r="L111" s="1">
        <v>3.0913200000000001</v>
      </c>
      <c r="M111" s="1">
        <v>0.29827700000000001</v>
      </c>
      <c r="N111" s="1">
        <v>0.42534</v>
      </c>
    </row>
    <row r="112" spans="1:14" x14ac:dyDescent="0.2">
      <c r="A112" s="1" t="s">
        <v>89</v>
      </c>
      <c r="B112" s="1">
        <v>20233273</v>
      </c>
      <c r="C112" s="1">
        <v>405</v>
      </c>
      <c r="D112" s="1" t="s">
        <v>25</v>
      </c>
      <c r="E112" s="1" t="s">
        <v>24</v>
      </c>
      <c r="F112" s="1">
        <v>834</v>
      </c>
      <c r="I112" s="1">
        <v>8.7944200000000006</v>
      </c>
      <c r="J112" s="1">
        <v>1.0544899999999999</v>
      </c>
      <c r="K112" s="1">
        <v>0.56328800000000001</v>
      </c>
      <c r="L112" s="1">
        <v>1.9468099999999999</v>
      </c>
      <c r="M112" s="1">
        <v>0.15920400000000001</v>
      </c>
      <c r="N112" s="1">
        <v>0.14155499999999999</v>
      </c>
    </row>
    <row r="113" spans="1:14" x14ac:dyDescent="0.2">
      <c r="A113" s="1" t="s">
        <v>90</v>
      </c>
      <c r="B113" s="1">
        <v>20232136</v>
      </c>
      <c r="C113" s="1">
        <v>106</v>
      </c>
      <c r="D113" s="1" t="s">
        <v>25</v>
      </c>
      <c r="E113" s="1" t="s">
        <v>24</v>
      </c>
      <c r="F113" s="1">
        <v>952</v>
      </c>
      <c r="I113" s="1">
        <v>10.4148</v>
      </c>
      <c r="J113" s="1">
        <v>1.09399</v>
      </c>
      <c r="K113" s="1">
        <v>0.65280000000000005</v>
      </c>
      <c r="L113" s="1">
        <v>2.6590799999999999</v>
      </c>
      <c r="M113" s="1">
        <v>0.23889099999999999</v>
      </c>
      <c r="N113" s="1">
        <v>0.46253699999999998</v>
      </c>
    </row>
    <row r="114" spans="1:14" x14ac:dyDescent="0.2">
      <c r="A114" s="1">
        <v>1569</v>
      </c>
      <c r="B114" s="1">
        <v>20235415</v>
      </c>
      <c r="C114" s="1">
        <v>107</v>
      </c>
      <c r="D114" s="1" t="s">
        <v>25</v>
      </c>
      <c r="E114" s="1" t="s">
        <v>36</v>
      </c>
      <c r="F114" s="1">
        <v>822</v>
      </c>
      <c r="I114" s="1">
        <v>9.6156299999999995</v>
      </c>
      <c r="J114" s="1">
        <v>1.16978</v>
      </c>
      <c r="K114" s="1">
        <v>0.57403199999999999</v>
      </c>
      <c r="L114" s="1">
        <v>2.09083</v>
      </c>
      <c r="M114" s="1">
        <v>0.32746199999999998</v>
      </c>
      <c r="N114" s="1">
        <v>0.49559399999999998</v>
      </c>
    </row>
    <row r="115" spans="1:14" x14ac:dyDescent="0.2">
      <c r="A115" s="1">
        <v>142</v>
      </c>
      <c r="B115" s="1">
        <v>20230180</v>
      </c>
      <c r="C115" s="1">
        <v>108</v>
      </c>
      <c r="D115" s="1" t="s">
        <v>23</v>
      </c>
      <c r="E115" s="1" t="s">
        <v>24</v>
      </c>
      <c r="F115" s="1">
        <v>1290</v>
      </c>
      <c r="I115" s="1">
        <v>13.8109</v>
      </c>
      <c r="J115" s="1">
        <v>1.0706100000000001</v>
      </c>
      <c r="K115" s="1">
        <v>0.52257100000000001</v>
      </c>
      <c r="L115" s="1">
        <v>3.7610899999999998</v>
      </c>
      <c r="M115" s="1">
        <v>0.15237600000000001</v>
      </c>
      <c r="N115" s="1">
        <v>0.25108200000000003</v>
      </c>
    </row>
    <row r="116" spans="1:14" x14ac:dyDescent="0.2">
      <c r="A116" s="1">
        <v>396</v>
      </c>
      <c r="B116" s="1">
        <v>20231971</v>
      </c>
      <c r="C116" s="1">
        <v>109</v>
      </c>
      <c r="D116" s="1" t="s">
        <v>25</v>
      </c>
      <c r="E116" s="1" t="s">
        <v>24</v>
      </c>
      <c r="F116" s="1">
        <v>916</v>
      </c>
      <c r="I116" s="1">
        <v>9.6790000000000003</v>
      </c>
      <c r="J116" s="1">
        <v>1.0566599999999999</v>
      </c>
      <c r="K116" s="1">
        <v>0.51430600000000004</v>
      </c>
      <c r="L116" s="1">
        <v>1.8651500000000001</v>
      </c>
      <c r="M116" s="1">
        <v>0.141515</v>
      </c>
      <c r="N116" s="1">
        <v>0.30458800000000003</v>
      </c>
    </row>
    <row r="117" spans="1:14" x14ac:dyDescent="0.2">
      <c r="A117" s="1">
        <v>141</v>
      </c>
      <c r="B117" s="1">
        <v>20230179</v>
      </c>
      <c r="C117" s="1">
        <v>110</v>
      </c>
      <c r="D117" s="1" t="s">
        <v>25</v>
      </c>
      <c r="E117" s="1" t="s">
        <v>24</v>
      </c>
      <c r="F117" s="1">
        <v>1225</v>
      </c>
      <c r="I117" s="1">
        <v>13.3744</v>
      </c>
      <c r="J117" s="1">
        <v>1.09179</v>
      </c>
      <c r="K117" s="1">
        <v>0.54236700000000004</v>
      </c>
      <c r="L117" s="1">
        <v>4.1209800000000003</v>
      </c>
      <c r="M117" s="1">
        <v>0.20269000000000001</v>
      </c>
      <c r="N117" s="1">
        <v>0.44237100000000001</v>
      </c>
    </row>
    <row r="118" spans="1:14" x14ac:dyDescent="0.2">
      <c r="A118" s="1">
        <v>379</v>
      </c>
      <c r="B118" s="1">
        <v>20230927</v>
      </c>
      <c r="C118" s="1">
        <v>111</v>
      </c>
      <c r="D118" s="1" t="s">
        <v>25</v>
      </c>
      <c r="E118" s="1" t="s">
        <v>24</v>
      </c>
      <c r="F118" s="1">
        <v>1040</v>
      </c>
      <c r="I118" s="1">
        <v>10.926299999999999</v>
      </c>
      <c r="J118" s="1">
        <v>1.05061</v>
      </c>
      <c r="K118" s="1">
        <v>0.58271200000000001</v>
      </c>
      <c r="L118" s="1">
        <v>2.7276400000000001</v>
      </c>
      <c r="M118" s="1">
        <v>0.21176600000000001</v>
      </c>
      <c r="N118" s="1">
        <v>0.33663599999999999</v>
      </c>
    </row>
    <row r="119" spans="1:14" x14ac:dyDescent="0.2">
      <c r="A119" s="1" t="s">
        <v>91</v>
      </c>
      <c r="B119" s="1">
        <v>20230557</v>
      </c>
      <c r="C119" s="1">
        <v>112</v>
      </c>
      <c r="D119" s="1" t="s">
        <v>25</v>
      </c>
      <c r="E119" s="1" t="s">
        <v>24</v>
      </c>
      <c r="F119" s="1">
        <v>854</v>
      </c>
      <c r="I119" s="1">
        <v>10.119999999999999</v>
      </c>
      <c r="J119" s="1">
        <v>1.1850099999999999</v>
      </c>
      <c r="K119" s="1">
        <v>0.61414000000000002</v>
      </c>
      <c r="L119" s="1">
        <v>2.8092100000000002</v>
      </c>
      <c r="M119" s="1">
        <v>0.15059800000000001</v>
      </c>
      <c r="N119" s="1">
        <v>0.19439000000000001</v>
      </c>
    </row>
    <row r="120" spans="1:14" x14ac:dyDescent="0.2">
      <c r="A120" s="1">
        <v>2327</v>
      </c>
      <c r="B120" s="1">
        <v>20232206</v>
      </c>
      <c r="C120" s="1">
        <v>113</v>
      </c>
      <c r="D120" s="1" t="s">
        <v>25</v>
      </c>
      <c r="E120" s="1" t="s">
        <v>24</v>
      </c>
      <c r="F120" s="1">
        <v>994</v>
      </c>
      <c r="I120" s="1">
        <v>11.9773</v>
      </c>
      <c r="J120" s="1">
        <v>1.20496</v>
      </c>
      <c r="K120" s="1">
        <v>0.61360300000000001</v>
      </c>
      <c r="L120" s="1">
        <v>3.57802</v>
      </c>
      <c r="M120" s="1">
        <v>0.33840100000000001</v>
      </c>
      <c r="N120" s="1">
        <v>0.44733800000000001</v>
      </c>
    </row>
    <row r="121" spans="1:14" x14ac:dyDescent="0.2">
      <c r="A121" s="1" t="s">
        <v>92</v>
      </c>
      <c r="B121" s="1">
        <v>20230585</v>
      </c>
      <c r="C121" s="1">
        <v>114</v>
      </c>
      <c r="D121" s="1" t="s">
        <v>25</v>
      </c>
      <c r="E121" s="1" t="s">
        <v>24</v>
      </c>
      <c r="F121" s="1">
        <v>1020</v>
      </c>
      <c r="I121" s="1">
        <v>11.3935</v>
      </c>
      <c r="J121" s="1">
        <v>1.1170100000000001</v>
      </c>
      <c r="K121" s="1">
        <v>0.593808</v>
      </c>
      <c r="L121" s="1">
        <v>3.5467599999999999</v>
      </c>
      <c r="M121" s="1">
        <v>0.20411199999999999</v>
      </c>
      <c r="N121" s="1">
        <v>0.33759499999999998</v>
      </c>
    </row>
    <row r="122" spans="1:14" x14ac:dyDescent="0.2">
      <c r="A122" s="1" t="s">
        <v>93</v>
      </c>
      <c r="B122" s="1">
        <v>20231504</v>
      </c>
      <c r="C122" s="1">
        <v>115</v>
      </c>
      <c r="D122" s="1" t="s">
        <v>25</v>
      </c>
      <c r="E122" s="1" t="s">
        <v>24</v>
      </c>
      <c r="F122" s="1">
        <v>1045</v>
      </c>
      <c r="I122" s="1">
        <v>13.580399999999999</v>
      </c>
      <c r="J122" s="1">
        <v>1.29956</v>
      </c>
      <c r="K122" s="1">
        <v>0.55480300000000005</v>
      </c>
      <c r="L122" s="1">
        <v>4.3373799999999996</v>
      </c>
      <c r="M122" s="1">
        <v>0.44034899999999999</v>
      </c>
      <c r="N122" s="1">
        <v>0.531524</v>
      </c>
    </row>
    <row r="123" spans="1:14" x14ac:dyDescent="0.2">
      <c r="A123" s="1">
        <v>922</v>
      </c>
      <c r="B123" s="1">
        <v>20225782</v>
      </c>
      <c r="C123" s="1">
        <v>116</v>
      </c>
      <c r="D123" s="1" t="s">
        <v>25</v>
      </c>
      <c r="E123" s="1" t="s">
        <v>24</v>
      </c>
      <c r="F123" s="1">
        <v>1450</v>
      </c>
      <c r="H123" s="1" t="s">
        <v>49</v>
      </c>
      <c r="I123" s="1">
        <v>14.815099999999999</v>
      </c>
      <c r="J123" s="1">
        <v>1.02173</v>
      </c>
      <c r="K123" s="1">
        <v>0.60976799999999998</v>
      </c>
      <c r="L123" s="1">
        <v>4.3328800000000003</v>
      </c>
      <c r="M123" s="1">
        <v>0.51285000000000003</v>
      </c>
      <c r="N123" s="1">
        <v>0.83590399999999998</v>
      </c>
    </row>
    <row r="124" spans="1:14" x14ac:dyDescent="0.2">
      <c r="A124" s="1">
        <v>156</v>
      </c>
      <c r="B124" s="1">
        <v>20231694</v>
      </c>
      <c r="C124" s="1">
        <v>117</v>
      </c>
      <c r="D124" s="1" t="s">
        <v>25</v>
      </c>
      <c r="E124" s="1" t="s">
        <v>24</v>
      </c>
      <c r="F124" s="1">
        <v>978</v>
      </c>
      <c r="I124" s="1">
        <v>11.092000000000001</v>
      </c>
      <c r="J124" s="1">
        <v>1.13415</v>
      </c>
      <c r="K124" s="1">
        <v>0.57581300000000002</v>
      </c>
      <c r="L124" s="1">
        <v>3.06976</v>
      </c>
      <c r="M124" s="1">
        <v>0.132214</v>
      </c>
      <c r="N124" s="1">
        <v>0.30149700000000001</v>
      </c>
    </row>
    <row r="125" spans="1:14" x14ac:dyDescent="0.2">
      <c r="A125" s="1" t="s">
        <v>94</v>
      </c>
      <c r="B125" s="1">
        <v>20232176</v>
      </c>
      <c r="C125" s="1">
        <v>118</v>
      </c>
      <c r="D125" s="1" t="s">
        <v>25</v>
      </c>
      <c r="E125" s="1" t="s">
        <v>24</v>
      </c>
      <c r="F125" s="1">
        <v>1025</v>
      </c>
      <c r="I125" s="1">
        <v>13.4285</v>
      </c>
      <c r="J125" s="1">
        <v>1.3101</v>
      </c>
      <c r="K125" s="1">
        <v>0.58569099999999996</v>
      </c>
      <c r="L125" s="1">
        <v>4.4580799999999998</v>
      </c>
      <c r="M125" s="1">
        <v>0.40858800000000001</v>
      </c>
      <c r="N125" s="1">
        <v>0.58265199999999995</v>
      </c>
    </row>
    <row r="126" spans="1:14" x14ac:dyDescent="0.2">
      <c r="A126" s="1">
        <v>6641</v>
      </c>
      <c r="B126" s="1">
        <v>20231714</v>
      </c>
      <c r="C126" s="1">
        <v>119</v>
      </c>
      <c r="D126" s="1" t="s">
        <v>25</v>
      </c>
      <c r="E126" s="1" t="s">
        <v>24</v>
      </c>
      <c r="F126" s="1">
        <v>1190</v>
      </c>
      <c r="I126" s="1">
        <v>13.245900000000001</v>
      </c>
      <c r="J126" s="1">
        <v>1.1131</v>
      </c>
      <c r="K126" s="1">
        <v>0.51928099999999999</v>
      </c>
      <c r="L126" s="1">
        <v>3.42923</v>
      </c>
      <c r="M126" s="1">
        <v>0.37551099999999998</v>
      </c>
      <c r="N126" s="1">
        <v>0.62046299999999999</v>
      </c>
    </row>
    <row r="127" spans="1:14" x14ac:dyDescent="0.2">
      <c r="A127" s="1">
        <v>399</v>
      </c>
      <c r="B127" s="1">
        <v>20231972</v>
      </c>
      <c r="C127" s="1">
        <v>120</v>
      </c>
      <c r="D127" s="1" t="s">
        <v>25</v>
      </c>
      <c r="E127" s="1" t="s">
        <v>24</v>
      </c>
      <c r="F127" s="1">
        <v>914</v>
      </c>
      <c r="I127" s="1">
        <v>10.630800000000001</v>
      </c>
      <c r="J127" s="1">
        <v>1.1631100000000001</v>
      </c>
      <c r="K127" s="1">
        <v>0.49630600000000002</v>
      </c>
      <c r="L127" s="1">
        <v>4.46875</v>
      </c>
      <c r="M127" s="1">
        <v>0.241789</v>
      </c>
      <c r="N127" s="1">
        <v>0.30135099999999998</v>
      </c>
    </row>
    <row r="128" spans="1:14" x14ac:dyDescent="0.2">
      <c r="A128" s="1">
        <v>369</v>
      </c>
      <c r="B128" s="1">
        <v>20230209</v>
      </c>
      <c r="C128" s="1">
        <v>121</v>
      </c>
      <c r="D128" s="1" t="s">
        <v>25</v>
      </c>
      <c r="E128" s="1" t="s">
        <v>24</v>
      </c>
      <c r="F128" s="1">
        <v>994</v>
      </c>
      <c r="I128" s="1">
        <v>11.2027</v>
      </c>
      <c r="J128" s="1">
        <v>1.12703</v>
      </c>
      <c r="K128" s="1">
        <v>0.53283999999999998</v>
      </c>
      <c r="L128" s="1">
        <v>2.6168800000000001</v>
      </c>
      <c r="M128" s="1">
        <v>0.28750799999999999</v>
      </c>
      <c r="N128" s="1">
        <v>0.37214399999999997</v>
      </c>
    </row>
    <row r="129" spans="1:14" x14ac:dyDescent="0.2">
      <c r="A129" s="1" t="s">
        <v>95</v>
      </c>
      <c r="B129" s="1">
        <v>20232425</v>
      </c>
      <c r="C129" s="1">
        <v>122</v>
      </c>
      <c r="D129" s="1" t="s">
        <v>23</v>
      </c>
      <c r="E129" s="1" t="s">
        <v>24</v>
      </c>
      <c r="F129" s="1">
        <v>970</v>
      </c>
      <c r="I129" s="1">
        <v>10.4419</v>
      </c>
      <c r="J129" s="1">
        <v>1.0764800000000001</v>
      </c>
      <c r="K129" s="1">
        <v>0.54475899999999999</v>
      </c>
      <c r="L129" s="1">
        <v>2.7756099999999999</v>
      </c>
      <c r="M129" s="1">
        <v>0.123825</v>
      </c>
      <c r="N129" s="1">
        <v>0.21221400000000001</v>
      </c>
    </row>
    <row r="130" spans="1:14" ht="12" customHeight="1" x14ac:dyDescent="0.2">
      <c r="A130" s="1">
        <v>2061</v>
      </c>
      <c r="B130" s="1">
        <v>20231147</v>
      </c>
      <c r="C130" s="1">
        <v>123</v>
      </c>
      <c r="D130" s="1" t="s">
        <v>25</v>
      </c>
      <c r="E130" s="1" t="s">
        <v>24</v>
      </c>
      <c r="F130" s="1">
        <v>1220</v>
      </c>
      <c r="I130" s="1">
        <v>13.619400000000001</v>
      </c>
      <c r="J130" s="1">
        <v>1.1163400000000001</v>
      </c>
      <c r="K130" s="1">
        <v>0.54605000000000004</v>
      </c>
      <c r="L130" s="1">
        <v>4.1409799999999999</v>
      </c>
      <c r="M130" s="1">
        <v>0.419655</v>
      </c>
      <c r="N130" s="1">
        <v>0.52759500000000004</v>
      </c>
    </row>
    <row r="131" spans="1:14" x14ac:dyDescent="0.2">
      <c r="A131" s="1" t="s">
        <v>96</v>
      </c>
      <c r="B131" s="1">
        <v>20232167</v>
      </c>
      <c r="C131" s="1">
        <v>124</v>
      </c>
      <c r="D131" s="1" t="s">
        <v>25</v>
      </c>
      <c r="E131" s="1" t="s">
        <v>24</v>
      </c>
      <c r="F131" s="1">
        <v>986</v>
      </c>
      <c r="I131" s="1">
        <v>10.8086</v>
      </c>
      <c r="J131" s="1">
        <v>1.0962099999999999</v>
      </c>
      <c r="K131" s="1">
        <v>0.47909800000000002</v>
      </c>
      <c r="L131" s="1">
        <v>3.09382</v>
      </c>
      <c r="M131" s="1">
        <v>0.19796800000000001</v>
      </c>
      <c r="N131" s="1">
        <v>0.426344</v>
      </c>
    </row>
    <row r="132" spans="1:14" x14ac:dyDescent="0.2">
      <c r="A132" s="1" t="s">
        <v>97</v>
      </c>
      <c r="B132" s="1">
        <v>20232159</v>
      </c>
      <c r="C132" s="1">
        <v>125</v>
      </c>
      <c r="D132" s="1" t="s">
        <v>23</v>
      </c>
      <c r="E132" s="1" t="s">
        <v>24</v>
      </c>
      <c r="F132" s="1">
        <v>1375</v>
      </c>
      <c r="I132" s="1">
        <v>14.9285</v>
      </c>
      <c r="J132" s="1">
        <v>1.08571</v>
      </c>
      <c r="K132" s="1">
        <v>0.55744800000000005</v>
      </c>
      <c r="L132" s="1">
        <v>3.9091800000000001</v>
      </c>
      <c r="M132" s="1">
        <v>0.43194300000000002</v>
      </c>
      <c r="N132" s="1">
        <v>0.60465000000000002</v>
      </c>
    </row>
    <row r="133" spans="1:14" x14ac:dyDescent="0.2">
      <c r="A133" s="1">
        <v>39</v>
      </c>
      <c r="B133" s="1">
        <v>20231950</v>
      </c>
      <c r="C133" s="1">
        <v>126</v>
      </c>
      <c r="D133" s="1" t="s">
        <v>23</v>
      </c>
      <c r="E133" s="1" t="s">
        <v>24</v>
      </c>
      <c r="F133" s="1">
        <v>1420</v>
      </c>
      <c r="H133" s="1" t="s">
        <v>49</v>
      </c>
      <c r="I133" s="1">
        <v>14.9933</v>
      </c>
      <c r="J133" s="1">
        <v>1.0558700000000001</v>
      </c>
      <c r="K133" s="1">
        <v>0.58529100000000001</v>
      </c>
      <c r="L133" s="1">
        <v>4.3380599999999996</v>
      </c>
      <c r="M133" s="1">
        <v>0.19744800000000001</v>
      </c>
      <c r="N133" s="1">
        <v>0.396509</v>
      </c>
    </row>
    <row r="134" spans="1:14" x14ac:dyDescent="0.2">
      <c r="A134" s="1" t="s">
        <v>98</v>
      </c>
      <c r="B134" s="1">
        <v>20231673</v>
      </c>
      <c r="C134" s="1">
        <v>127</v>
      </c>
      <c r="D134" s="1" t="s">
        <v>25</v>
      </c>
      <c r="E134" s="1" t="s">
        <v>36</v>
      </c>
      <c r="F134" s="1">
        <v>832</v>
      </c>
      <c r="I134" s="1">
        <v>9.5964700000000001</v>
      </c>
      <c r="J134" s="1">
        <v>1.1534199999999999</v>
      </c>
      <c r="K134" s="1">
        <v>0.49404500000000001</v>
      </c>
      <c r="L134" s="1">
        <v>4.0479099999999999</v>
      </c>
      <c r="M134" s="1">
        <v>0.346943</v>
      </c>
      <c r="N134" s="1">
        <v>0.42615500000000001</v>
      </c>
    </row>
    <row r="135" spans="1:14" x14ac:dyDescent="0.2">
      <c r="A135" s="1" t="s">
        <v>99</v>
      </c>
      <c r="B135" s="1">
        <v>20230547</v>
      </c>
      <c r="C135" s="1">
        <v>128</v>
      </c>
      <c r="D135" s="1" t="s">
        <v>25</v>
      </c>
      <c r="E135" s="1" t="s">
        <v>24</v>
      </c>
      <c r="F135" s="1">
        <v>1115</v>
      </c>
      <c r="H135" s="1" t="s">
        <v>49</v>
      </c>
      <c r="I135" s="1">
        <v>12.681699999999999</v>
      </c>
      <c r="J135" s="1">
        <v>1.13737</v>
      </c>
      <c r="K135" s="1">
        <v>0.521312</v>
      </c>
      <c r="L135" s="1">
        <v>4.0636000000000001</v>
      </c>
      <c r="M135" s="1">
        <v>0.347528</v>
      </c>
      <c r="N135" s="1">
        <v>0.51339199999999996</v>
      </c>
    </row>
    <row r="136" spans="1:14" x14ac:dyDescent="0.2">
      <c r="A136" s="1" t="s">
        <v>100</v>
      </c>
      <c r="B136" s="1">
        <v>20236216</v>
      </c>
      <c r="C136" s="1">
        <v>129</v>
      </c>
      <c r="D136" s="1" t="s">
        <v>25</v>
      </c>
      <c r="E136" s="1" t="s">
        <v>24</v>
      </c>
      <c r="F136" s="1">
        <v>874</v>
      </c>
      <c r="I136" s="1">
        <v>9.2883499999999994</v>
      </c>
      <c r="J136" s="1">
        <v>1.06274</v>
      </c>
      <c r="K136" s="1">
        <v>0.488292</v>
      </c>
      <c r="L136" s="1">
        <v>2.5715699999999999</v>
      </c>
      <c r="M136" s="1">
        <v>0.160575</v>
      </c>
      <c r="N136" s="1">
        <v>0.30433199999999999</v>
      </c>
    </row>
    <row r="137" spans="1:14" x14ac:dyDescent="0.2">
      <c r="A137" s="1" t="s">
        <v>101</v>
      </c>
      <c r="B137" s="1">
        <v>20234562</v>
      </c>
      <c r="C137" s="1">
        <v>130</v>
      </c>
      <c r="D137" s="1" t="s">
        <v>25</v>
      </c>
      <c r="E137" s="1" t="s">
        <v>24</v>
      </c>
      <c r="F137" s="1">
        <v>1130</v>
      </c>
      <c r="I137" s="1">
        <v>13.061400000000001</v>
      </c>
      <c r="J137" s="1">
        <v>1.15588</v>
      </c>
      <c r="K137" s="1">
        <v>0.57398300000000002</v>
      </c>
      <c r="L137" s="1">
        <v>3.0493199999999998</v>
      </c>
      <c r="M137" s="1">
        <v>0.39984799999999998</v>
      </c>
      <c r="N137" s="1">
        <v>0.63824599999999998</v>
      </c>
    </row>
    <row r="138" spans="1:14" x14ac:dyDescent="0.2">
      <c r="A138" s="1">
        <v>380</v>
      </c>
      <c r="B138" s="1">
        <v>20230926</v>
      </c>
      <c r="C138" s="1">
        <v>131</v>
      </c>
      <c r="D138" s="1" t="s">
        <v>25</v>
      </c>
      <c r="E138" s="1" t="s">
        <v>24</v>
      </c>
      <c r="F138" s="1">
        <v>1115</v>
      </c>
      <c r="I138" s="1">
        <v>12.267200000000001</v>
      </c>
      <c r="J138" s="1">
        <v>1.1002000000000001</v>
      </c>
      <c r="K138" s="1">
        <v>0.42620400000000003</v>
      </c>
      <c r="L138" s="1">
        <v>2.7049300000000001</v>
      </c>
      <c r="M138" s="1">
        <v>0.16283900000000001</v>
      </c>
      <c r="N138" s="1">
        <v>0.480792</v>
      </c>
    </row>
    <row r="139" spans="1:14" x14ac:dyDescent="0.2">
      <c r="A139" s="1">
        <v>302</v>
      </c>
      <c r="B139" s="1">
        <v>20232363</v>
      </c>
      <c r="C139" s="1">
        <v>132</v>
      </c>
      <c r="D139" s="1" t="s">
        <v>25</v>
      </c>
      <c r="E139" s="1" t="s">
        <v>24</v>
      </c>
      <c r="F139" s="1">
        <v>898</v>
      </c>
      <c r="I139" s="1">
        <v>9.9795200000000008</v>
      </c>
      <c r="J139" s="1">
        <v>1.11131</v>
      </c>
      <c r="K139" s="1">
        <v>0.42413200000000001</v>
      </c>
      <c r="L139" s="1">
        <v>4.1472100000000003</v>
      </c>
      <c r="M139" s="1">
        <v>0.182785</v>
      </c>
      <c r="N139" s="1">
        <v>0.28321800000000003</v>
      </c>
    </row>
    <row r="140" spans="1:14" x14ac:dyDescent="0.2">
      <c r="A140" s="1" t="s">
        <v>102</v>
      </c>
      <c r="B140" s="1">
        <v>20234741</v>
      </c>
      <c r="C140" s="1">
        <v>133</v>
      </c>
      <c r="D140" s="1" t="s">
        <v>25</v>
      </c>
      <c r="E140" s="1" t="s">
        <v>24</v>
      </c>
      <c r="F140" s="1">
        <v>1015</v>
      </c>
      <c r="I140" s="1">
        <v>11.520799999999999</v>
      </c>
      <c r="J140" s="1">
        <v>1.1350499999999999</v>
      </c>
      <c r="K140" s="1">
        <v>0.54826200000000003</v>
      </c>
      <c r="L140" s="1">
        <v>3.4224800000000002</v>
      </c>
      <c r="M140" s="1">
        <v>0.26370700000000002</v>
      </c>
      <c r="N140" s="1">
        <v>0.46198</v>
      </c>
    </row>
    <row r="141" spans="1:14" x14ac:dyDescent="0.2">
      <c r="A141" s="1" t="s">
        <v>103</v>
      </c>
      <c r="B141" s="1">
        <v>20230710</v>
      </c>
      <c r="C141" s="1">
        <v>134</v>
      </c>
      <c r="D141" s="1" t="s">
        <v>25</v>
      </c>
      <c r="E141" s="1" t="s">
        <v>24</v>
      </c>
      <c r="F141" s="1">
        <v>1030</v>
      </c>
      <c r="I141" s="1">
        <v>11.463699999999999</v>
      </c>
      <c r="J141" s="1">
        <v>1.1129800000000001</v>
      </c>
      <c r="K141" s="1">
        <v>0.53081699999999998</v>
      </c>
      <c r="L141" s="1">
        <v>2.8177500000000002</v>
      </c>
      <c r="M141" s="1">
        <v>0.37964199999999998</v>
      </c>
      <c r="N141" s="1">
        <v>0.46320499999999998</v>
      </c>
    </row>
    <row r="142" spans="1:14" x14ac:dyDescent="0.2">
      <c r="A142" s="1">
        <v>5723</v>
      </c>
      <c r="B142" s="1">
        <v>20230485</v>
      </c>
      <c r="C142" s="1">
        <v>135</v>
      </c>
      <c r="D142" s="1" t="s">
        <v>25</v>
      </c>
      <c r="E142" s="1" t="s">
        <v>24</v>
      </c>
      <c r="F142" s="1">
        <v>970</v>
      </c>
      <c r="I142" s="1">
        <v>11.017099999999999</v>
      </c>
      <c r="J142" s="1">
        <v>1.13578</v>
      </c>
      <c r="K142" s="1">
        <v>0.59442399999999995</v>
      </c>
      <c r="L142" s="1">
        <v>2.5528599999999999</v>
      </c>
      <c r="M142" s="1">
        <v>0.10613599999999999</v>
      </c>
      <c r="N142" s="1">
        <v>0.233153</v>
      </c>
    </row>
    <row r="143" spans="1:14" x14ac:dyDescent="0.2">
      <c r="A143" s="1">
        <v>2102</v>
      </c>
      <c r="B143" s="1">
        <v>20231162</v>
      </c>
      <c r="C143" s="1">
        <v>136</v>
      </c>
      <c r="D143" s="1" t="s">
        <v>25</v>
      </c>
      <c r="E143" s="1" t="s">
        <v>24</v>
      </c>
      <c r="F143" s="1">
        <v>1025</v>
      </c>
      <c r="I143" s="1">
        <v>11.8978</v>
      </c>
      <c r="J143" s="1">
        <v>1.16076</v>
      </c>
      <c r="K143" s="1">
        <v>0.55594100000000002</v>
      </c>
      <c r="L143" s="1">
        <v>2.5486599999999999</v>
      </c>
      <c r="M143" s="1">
        <v>0.320963</v>
      </c>
      <c r="N143" s="1">
        <v>0.45992300000000003</v>
      </c>
    </row>
    <row r="144" spans="1:14" x14ac:dyDescent="0.2">
      <c r="A144" s="1">
        <v>2090</v>
      </c>
      <c r="B144" s="1">
        <v>20231153</v>
      </c>
      <c r="C144" s="1">
        <v>137</v>
      </c>
      <c r="D144" s="1" t="s">
        <v>25</v>
      </c>
      <c r="E144" s="1" t="s">
        <v>24</v>
      </c>
      <c r="F144" s="1">
        <v>1205</v>
      </c>
      <c r="I144" s="1">
        <v>13.790800000000001</v>
      </c>
      <c r="J144" s="1">
        <v>1.14446</v>
      </c>
      <c r="K144" s="1">
        <v>0.57823199999999997</v>
      </c>
      <c r="L144" s="1">
        <v>5.4541599999999999</v>
      </c>
      <c r="M144" s="1">
        <v>0.30234499999999997</v>
      </c>
      <c r="N144" s="1">
        <v>0.53137100000000004</v>
      </c>
    </row>
    <row r="145" spans="1:14" x14ac:dyDescent="0.2">
      <c r="A145" s="1">
        <v>3429</v>
      </c>
      <c r="B145" s="1">
        <v>20230972</v>
      </c>
      <c r="C145" s="1">
        <v>138</v>
      </c>
      <c r="D145" s="1" t="s">
        <v>25</v>
      </c>
      <c r="E145" s="1" t="s">
        <v>24</v>
      </c>
      <c r="F145" s="1">
        <v>1035</v>
      </c>
      <c r="I145" s="1">
        <v>11.095000000000001</v>
      </c>
      <c r="J145" s="1">
        <v>1.0719799999999999</v>
      </c>
      <c r="K145" s="1">
        <v>0.46008900000000003</v>
      </c>
      <c r="L145" s="1">
        <v>2.6970999999999998</v>
      </c>
      <c r="M145" s="1">
        <v>0.152336</v>
      </c>
      <c r="N145" s="1">
        <v>0.37465100000000001</v>
      </c>
    </row>
    <row r="146" spans="1:14" x14ac:dyDescent="0.2">
      <c r="A146" s="1">
        <v>2312</v>
      </c>
      <c r="B146" s="1">
        <v>20231905</v>
      </c>
      <c r="C146" s="1">
        <v>139</v>
      </c>
      <c r="D146" s="1" t="s">
        <v>25</v>
      </c>
      <c r="E146" s="1" t="s">
        <v>24</v>
      </c>
      <c r="F146" s="1">
        <v>1170</v>
      </c>
      <c r="I146" s="1">
        <v>13.2476</v>
      </c>
      <c r="J146" s="1">
        <v>1.1322700000000001</v>
      </c>
      <c r="K146" s="1">
        <v>0.60175599999999996</v>
      </c>
      <c r="L146" s="1">
        <v>4.2196699999999998</v>
      </c>
      <c r="M146" s="1">
        <v>0.46533200000000002</v>
      </c>
      <c r="N146" s="1">
        <v>0.56325700000000001</v>
      </c>
    </row>
    <row r="147" spans="1:14" x14ac:dyDescent="0.2">
      <c r="A147" s="1">
        <v>2314</v>
      </c>
      <c r="B147" s="1">
        <v>20231906</v>
      </c>
      <c r="C147" s="1">
        <v>140</v>
      </c>
      <c r="D147" s="1" t="s">
        <v>25</v>
      </c>
      <c r="E147" s="1" t="s">
        <v>24</v>
      </c>
      <c r="F147" s="1">
        <v>986</v>
      </c>
      <c r="I147" s="1">
        <v>10.729100000000001</v>
      </c>
      <c r="J147" s="1">
        <v>1.0881400000000001</v>
      </c>
      <c r="K147" s="1">
        <v>0.52744199999999997</v>
      </c>
      <c r="L147" s="1">
        <v>3.6180599999999998</v>
      </c>
      <c r="M147" s="1">
        <v>0.27861200000000003</v>
      </c>
      <c r="N147" s="1">
        <v>0.52824700000000002</v>
      </c>
    </row>
    <row r="148" spans="1:14" x14ac:dyDescent="0.2">
      <c r="A148" s="1">
        <v>35</v>
      </c>
      <c r="B148" s="1">
        <v>20230160</v>
      </c>
      <c r="C148" s="1">
        <v>141</v>
      </c>
      <c r="D148" s="1" t="s">
        <v>25</v>
      </c>
      <c r="E148" s="1" t="s">
        <v>24</v>
      </c>
      <c r="F148" s="1">
        <v>1425</v>
      </c>
      <c r="H148" s="1" t="s">
        <v>49</v>
      </c>
      <c r="I148" s="1">
        <v>14.839600000000001</v>
      </c>
      <c r="J148" s="1">
        <v>1.04138</v>
      </c>
      <c r="K148" s="1">
        <v>0.52015100000000003</v>
      </c>
      <c r="L148" s="1">
        <v>3.3283999999999998</v>
      </c>
      <c r="M148" s="1">
        <v>0.22098200000000001</v>
      </c>
      <c r="N148" s="1">
        <v>0.19574800000000001</v>
      </c>
    </row>
    <row r="149" spans="1:14" x14ac:dyDescent="0.2">
      <c r="A149" s="1" t="s">
        <v>104</v>
      </c>
      <c r="B149" s="1">
        <v>20235330</v>
      </c>
      <c r="C149" s="1">
        <v>142</v>
      </c>
      <c r="D149" s="1" t="s">
        <v>25</v>
      </c>
      <c r="E149" s="1" t="s">
        <v>24</v>
      </c>
      <c r="F149" s="1">
        <v>902</v>
      </c>
      <c r="I149" s="1">
        <v>10.957599999999999</v>
      </c>
      <c r="J149" s="1">
        <v>1.2148099999999999</v>
      </c>
      <c r="K149" s="1">
        <v>0.524675</v>
      </c>
      <c r="L149" s="1">
        <v>2.8447900000000002</v>
      </c>
      <c r="M149" s="1">
        <v>0.29786499999999999</v>
      </c>
      <c r="N149" s="1">
        <v>0.30272100000000002</v>
      </c>
    </row>
    <row r="150" spans="1:14" x14ac:dyDescent="0.2">
      <c r="A150" s="1" t="s">
        <v>105</v>
      </c>
      <c r="B150" s="1">
        <v>20230478</v>
      </c>
      <c r="C150" s="1">
        <v>143</v>
      </c>
      <c r="D150" s="1" t="s">
        <v>25</v>
      </c>
      <c r="E150" s="1" t="s">
        <v>24</v>
      </c>
      <c r="F150" s="1">
        <v>932</v>
      </c>
      <c r="I150" s="1">
        <v>9.8578200000000002</v>
      </c>
      <c r="J150" s="1">
        <v>1.0577099999999999</v>
      </c>
      <c r="K150" s="1">
        <v>0.39086799999999999</v>
      </c>
      <c r="L150" s="1">
        <v>1.5894900000000001</v>
      </c>
      <c r="M150" s="1">
        <v>0.206258</v>
      </c>
      <c r="N150" s="1">
        <v>0.17840300000000001</v>
      </c>
    </row>
    <row r="151" spans="1:14" x14ac:dyDescent="0.2">
      <c r="A151" s="1" t="s">
        <v>106</v>
      </c>
      <c r="B151" s="1">
        <v>20231868</v>
      </c>
      <c r="C151" s="1">
        <v>144</v>
      </c>
      <c r="D151" s="1" t="s">
        <v>25</v>
      </c>
      <c r="E151" s="1" t="s">
        <v>24</v>
      </c>
      <c r="F151" s="1">
        <v>746</v>
      </c>
      <c r="I151" s="1">
        <v>8.8270099999999996</v>
      </c>
      <c r="J151" s="1">
        <v>1.1832499999999999</v>
      </c>
      <c r="K151" s="1">
        <v>0.46549499999999999</v>
      </c>
      <c r="L151" s="1">
        <v>2.3907799999999999</v>
      </c>
      <c r="M151" s="1">
        <v>0.172566</v>
      </c>
      <c r="N151" s="1">
        <v>0.22766900000000001</v>
      </c>
    </row>
    <row r="152" spans="1:14" x14ac:dyDescent="0.2">
      <c r="A152" s="1">
        <v>1422</v>
      </c>
      <c r="B152" s="1">
        <v>20225811</v>
      </c>
      <c r="C152" s="1">
        <v>145</v>
      </c>
      <c r="D152" s="1" t="s">
        <v>23</v>
      </c>
      <c r="E152" s="1" t="s">
        <v>24</v>
      </c>
      <c r="F152" s="1">
        <v>1635</v>
      </c>
      <c r="H152" s="1" t="s">
        <v>49</v>
      </c>
      <c r="I152" s="1">
        <v>17.224599999999999</v>
      </c>
      <c r="J152" s="1">
        <v>1.05349</v>
      </c>
      <c r="K152" s="1">
        <v>0.660995</v>
      </c>
      <c r="L152" s="1">
        <v>3.9139599999999999</v>
      </c>
      <c r="M152" s="1">
        <v>0.34744900000000001</v>
      </c>
      <c r="N152" s="1">
        <v>0.67150799999999999</v>
      </c>
    </row>
    <row r="153" spans="1:14" x14ac:dyDescent="0.2">
      <c r="A153" s="1">
        <v>413</v>
      </c>
      <c r="B153" s="1">
        <v>20231480</v>
      </c>
      <c r="C153" s="1">
        <v>146</v>
      </c>
      <c r="D153" s="1" t="s">
        <v>25</v>
      </c>
      <c r="E153" s="1" t="s">
        <v>24</v>
      </c>
      <c r="F153" s="1">
        <v>1210</v>
      </c>
      <c r="I153" s="1">
        <v>12.9834</v>
      </c>
      <c r="J153" s="1">
        <v>1.07301</v>
      </c>
      <c r="K153" s="1">
        <v>0.595549</v>
      </c>
      <c r="L153" s="1">
        <v>4.2274200000000004</v>
      </c>
      <c r="M153" s="1">
        <v>0.35898099999999999</v>
      </c>
      <c r="N153" s="1">
        <v>0.42478199999999999</v>
      </c>
    </row>
    <row r="154" spans="1:14" x14ac:dyDescent="0.2">
      <c r="A154" s="1">
        <v>307</v>
      </c>
      <c r="B154" s="1">
        <v>20231388</v>
      </c>
      <c r="C154" s="1">
        <v>147</v>
      </c>
      <c r="D154" s="1" t="s">
        <v>25</v>
      </c>
      <c r="E154" s="1" t="s">
        <v>24</v>
      </c>
      <c r="F154" s="1">
        <v>1085</v>
      </c>
      <c r="I154" s="1">
        <v>12.585100000000001</v>
      </c>
      <c r="J154" s="1">
        <v>1.1599200000000001</v>
      </c>
      <c r="K154" s="1">
        <v>0.58094699999999999</v>
      </c>
      <c r="L154" s="1">
        <v>5.3860599999999996</v>
      </c>
      <c r="M154" s="1">
        <v>0.45866499999999999</v>
      </c>
      <c r="N154" s="1">
        <v>0.47659699999999999</v>
      </c>
    </row>
    <row r="155" spans="1:14" x14ac:dyDescent="0.2">
      <c r="A155" s="1">
        <v>2301</v>
      </c>
      <c r="B155" s="1">
        <v>20231058</v>
      </c>
      <c r="C155" s="1">
        <v>148</v>
      </c>
      <c r="D155" s="1" t="s">
        <v>23</v>
      </c>
      <c r="E155" s="1" t="s">
        <v>24</v>
      </c>
      <c r="F155" s="1">
        <v>1025</v>
      </c>
      <c r="I155" s="1">
        <v>11.3337</v>
      </c>
      <c r="J155" s="1">
        <v>1.1057300000000001</v>
      </c>
      <c r="K155" s="1">
        <v>0.59713899999999998</v>
      </c>
      <c r="L155" s="1">
        <v>1.32446</v>
      </c>
      <c r="M155" s="1">
        <v>0.123825</v>
      </c>
      <c r="N155" s="1">
        <v>0.21793100000000001</v>
      </c>
    </row>
    <row r="156" spans="1:14" x14ac:dyDescent="0.2">
      <c r="A156" s="1" t="s">
        <v>107</v>
      </c>
      <c r="B156" s="1">
        <v>20231220</v>
      </c>
      <c r="C156" s="1">
        <v>149</v>
      </c>
      <c r="D156" s="1" t="s">
        <v>25</v>
      </c>
      <c r="E156" s="1" t="s">
        <v>24</v>
      </c>
      <c r="F156" s="1">
        <v>1015</v>
      </c>
      <c r="I156" s="1">
        <v>11.4956</v>
      </c>
      <c r="J156" s="1">
        <v>1.1325700000000001</v>
      </c>
      <c r="K156" s="1">
        <v>0.50602000000000003</v>
      </c>
      <c r="L156" s="1">
        <v>3.9497100000000001</v>
      </c>
      <c r="M156" s="1">
        <v>0.24765100000000001</v>
      </c>
      <c r="N156" s="1">
        <v>0.47761199999999998</v>
      </c>
    </row>
    <row r="157" spans="1:14" x14ac:dyDescent="0.2">
      <c r="A157" s="1" t="s">
        <v>108</v>
      </c>
      <c r="B157" s="1">
        <v>20233353</v>
      </c>
      <c r="C157" s="1">
        <v>150</v>
      </c>
      <c r="D157" s="1" t="s">
        <v>25</v>
      </c>
      <c r="E157" s="1" t="s">
        <v>24</v>
      </c>
      <c r="F157" s="1">
        <v>890</v>
      </c>
      <c r="I157" s="1">
        <v>10.1877</v>
      </c>
      <c r="J157" s="1">
        <v>1.14469</v>
      </c>
      <c r="K157" s="1">
        <v>0.569658</v>
      </c>
      <c r="L157" s="1">
        <v>2.95465</v>
      </c>
      <c r="M157" s="1">
        <v>0.28528399999999998</v>
      </c>
      <c r="N157" s="1">
        <v>0.37235200000000002</v>
      </c>
    </row>
    <row r="158" spans="1:14" x14ac:dyDescent="0.2">
      <c r="A158" s="1" t="s">
        <v>109</v>
      </c>
      <c r="B158" s="1">
        <v>20233249</v>
      </c>
      <c r="C158" s="1">
        <v>151</v>
      </c>
      <c r="D158" s="1" t="s">
        <v>25</v>
      </c>
      <c r="E158" s="1" t="s">
        <v>24</v>
      </c>
      <c r="F158" s="1">
        <v>916</v>
      </c>
      <c r="I158" s="1">
        <v>9.9426900000000007</v>
      </c>
      <c r="J158" s="1">
        <v>1.08545</v>
      </c>
      <c r="K158" s="1">
        <v>0.623193</v>
      </c>
      <c r="L158" s="1">
        <v>3.45553</v>
      </c>
      <c r="M158" s="1">
        <v>0.28273399999999999</v>
      </c>
      <c r="N158" s="1">
        <v>0.31840800000000002</v>
      </c>
    </row>
    <row r="159" spans="1:14" x14ac:dyDescent="0.2">
      <c r="A159" s="1">
        <v>397</v>
      </c>
      <c r="B159" s="1">
        <v>20231967</v>
      </c>
      <c r="C159" s="1">
        <v>152</v>
      </c>
      <c r="D159" s="1" t="s">
        <v>25</v>
      </c>
      <c r="E159" s="1" t="s">
        <v>24</v>
      </c>
      <c r="F159" s="1">
        <v>922</v>
      </c>
      <c r="I159" s="1">
        <v>9.6690900000000006</v>
      </c>
      <c r="J159" s="1">
        <v>1.04871</v>
      </c>
      <c r="K159" s="1">
        <v>0.50842600000000004</v>
      </c>
      <c r="L159" s="1">
        <v>4.6526500000000004</v>
      </c>
      <c r="M159" s="1">
        <v>0.176013</v>
      </c>
      <c r="N159" s="1">
        <v>0.30029600000000001</v>
      </c>
    </row>
    <row r="160" spans="1:14" x14ac:dyDescent="0.2">
      <c r="A160" s="1" t="s">
        <v>110</v>
      </c>
      <c r="B160" s="1">
        <v>20230559</v>
      </c>
      <c r="C160" s="1">
        <v>153</v>
      </c>
      <c r="D160" s="1" t="s">
        <v>25</v>
      </c>
      <c r="E160" s="1" t="s">
        <v>24</v>
      </c>
      <c r="F160" s="1">
        <v>1040</v>
      </c>
      <c r="I160" s="1">
        <v>11.9884</v>
      </c>
      <c r="J160" s="1">
        <v>1.15273</v>
      </c>
      <c r="K160" s="1">
        <v>0.56409500000000001</v>
      </c>
      <c r="L160" s="1">
        <v>3.0732300000000001</v>
      </c>
      <c r="M160" s="1">
        <v>0.24779300000000001</v>
      </c>
      <c r="N160" s="1">
        <v>0.40808</v>
      </c>
    </row>
    <row r="161" spans="1:14" x14ac:dyDescent="0.2">
      <c r="A161" s="1" t="s">
        <v>111</v>
      </c>
      <c r="B161" s="1">
        <v>20234842</v>
      </c>
      <c r="C161" s="1">
        <v>154</v>
      </c>
      <c r="D161" s="1" t="s">
        <v>23</v>
      </c>
      <c r="E161" s="1" t="s">
        <v>24</v>
      </c>
      <c r="F161" s="1">
        <v>962</v>
      </c>
      <c r="I161" s="1">
        <v>10.080500000000001</v>
      </c>
      <c r="J161" s="1">
        <v>1.0478700000000001</v>
      </c>
      <c r="K161" s="1">
        <v>0.44229800000000002</v>
      </c>
      <c r="L161" s="1">
        <v>1.6348199999999999</v>
      </c>
      <c r="M161" s="1">
        <v>5.3699700000000003E-2</v>
      </c>
      <c r="N161" s="1">
        <v>0.116425</v>
      </c>
    </row>
    <row r="162" spans="1:14" x14ac:dyDescent="0.2">
      <c r="A162" s="1" t="s">
        <v>112</v>
      </c>
      <c r="B162" s="1">
        <v>20227393</v>
      </c>
      <c r="C162" s="1">
        <v>155</v>
      </c>
      <c r="D162" s="1" t="s">
        <v>25</v>
      </c>
      <c r="E162" s="1" t="s">
        <v>24</v>
      </c>
      <c r="F162" s="1">
        <v>998</v>
      </c>
      <c r="H162" s="1" t="s">
        <v>49</v>
      </c>
      <c r="I162" s="1">
        <v>10.839399999999999</v>
      </c>
      <c r="J162" s="1">
        <v>1.0861099999999999</v>
      </c>
      <c r="K162" s="1">
        <v>0.57958799999999999</v>
      </c>
      <c r="L162" s="1">
        <v>3.83717</v>
      </c>
      <c r="M162" s="1">
        <v>0.194471</v>
      </c>
      <c r="N162" s="1">
        <v>0.318575</v>
      </c>
    </row>
    <row r="163" spans="1:14" x14ac:dyDescent="0.2">
      <c r="A163" s="1">
        <v>348</v>
      </c>
      <c r="B163" s="1">
        <v>20230871</v>
      </c>
      <c r="C163" s="1">
        <v>156</v>
      </c>
      <c r="D163" s="1" t="s">
        <v>23</v>
      </c>
      <c r="E163" s="1" t="s">
        <v>24</v>
      </c>
      <c r="F163" s="1">
        <v>1230</v>
      </c>
      <c r="I163" s="1">
        <v>12.690099999999999</v>
      </c>
      <c r="J163" s="1">
        <v>1.03172</v>
      </c>
      <c r="K163" s="1">
        <v>0.46665600000000002</v>
      </c>
      <c r="L163" s="1">
        <v>3.1968399999999999</v>
      </c>
      <c r="M163" s="1">
        <v>0.137546</v>
      </c>
      <c r="N163" s="1">
        <v>0.184035</v>
      </c>
    </row>
    <row r="164" spans="1:14" x14ac:dyDescent="0.2">
      <c r="A164" s="1">
        <v>4495</v>
      </c>
      <c r="B164" s="1">
        <v>20234866</v>
      </c>
      <c r="C164" s="1">
        <v>157</v>
      </c>
      <c r="D164" s="1" t="s">
        <v>23</v>
      </c>
      <c r="E164" s="1" t="s">
        <v>24</v>
      </c>
      <c r="F164" s="1">
        <v>1185</v>
      </c>
      <c r="I164" s="1">
        <v>12.7918</v>
      </c>
      <c r="J164" s="1">
        <v>1.07948</v>
      </c>
      <c r="K164" s="1">
        <v>0.51844100000000004</v>
      </c>
      <c r="L164" s="1">
        <v>2.3989500000000001</v>
      </c>
      <c r="M164" s="1">
        <v>0.21884899999999999</v>
      </c>
      <c r="N164" s="1">
        <v>0.246063</v>
      </c>
    </row>
    <row r="165" spans="1:14" x14ac:dyDescent="0.2">
      <c r="A165" s="1" t="s">
        <v>113</v>
      </c>
      <c r="B165" s="1">
        <v>20231230</v>
      </c>
      <c r="C165" s="1">
        <v>158</v>
      </c>
      <c r="D165" s="1" t="s">
        <v>25</v>
      </c>
      <c r="E165" s="1" t="s">
        <v>24</v>
      </c>
      <c r="F165" s="1">
        <v>980</v>
      </c>
      <c r="I165" s="1">
        <v>11.477499999999999</v>
      </c>
      <c r="J165" s="1">
        <v>1.17117</v>
      </c>
      <c r="K165" s="1">
        <v>0.46602199999999999</v>
      </c>
      <c r="L165" s="1">
        <v>3.9050600000000002</v>
      </c>
      <c r="M165" s="1">
        <v>0.196932</v>
      </c>
      <c r="N165" s="1">
        <v>0.41087000000000001</v>
      </c>
    </row>
    <row r="166" spans="1:14" x14ac:dyDescent="0.2">
      <c r="A166" s="1" t="s">
        <v>114</v>
      </c>
      <c r="B166" s="1">
        <v>20232228</v>
      </c>
      <c r="C166" s="1">
        <v>159</v>
      </c>
      <c r="D166" s="1" t="s">
        <v>25</v>
      </c>
      <c r="E166" s="1" t="s">
        <v>24</v>
      </c>
      <c r="F166" s="1">
        <v>886</v>
      </c>
      <c r="I166" s="1">
        <v>9.87669</v>
      </c>
      <c r="J166" s="1">
        <v>1.1147499999999999</v>
      </c>
      <c r="K166" s="1">
        <v>0.59962300000000002</v>
      </c>
      <c r="L166" s="1">
        <v>3.0871900000000001</v>
      </c>
      <c r="M166" s="1">
        <v>0.20374900000000001</v>
      </c>
      <c r="N166" s="1">
        <v>0.336561</v>
      </c>
    </row>
    <row r="167" spans="1:14" x14ac:dyDescent="0.2">
      <c r="A167" s="1" t="s">
        <v>115</v>
      </c>
      <c r="B167" s="1">
        <v>20233195</v>
      </c>
      <c r="C167" s="1">
        <v>160</v>
      </c>
      <c r="D167" s="1" t="s">
        <v>25</v>
      </c>
      <c r="E167" s="1" t="s">
        <v>24</v>
      </c>
      <c r="F167" s="1">
        <v>840</v>
      </c>
      <c r="I167" s="1">
        <v>9.6887399999999992</v>
      </c>
      <c r="J167" s="1">
        <v>1.1534199999999999</v>
      </c>
      <c r="K167" s="1">
        <v>0.52064500000000002</v>
      </c>
      <c r="L167" s="1">
        <v>4.0956299999999999</v>
      </c>
      <c r="M167" s="1">
        <v>0.28580800000000001</v>
      </c>
      <c r="N167" s="1">
        <v>0.28697</v>
      </c>
    </row>
    <row r="168" spans="1:14" x14ac:dyDescent="0.2">
      <c r="A168" s="1">
        <v>314</v>
      </c>
      <c r="B168" s="1">
        <v>20233191</v>
      </c>
      <c r="C168" s="1">
        <v>161</v>
      </c>
      <c r="D168" s="1" t="s">
        <v>25</v>
      </c>
      <c r="E168" s="1" t="s">
        <v>24</v>
      </c>
      <c r="F168" s="1">
        <v>990</v>
      </c>
      <c r="I168" s="1">
        <v>11.4429</v>
      </c>
      <c r="J168" s="1">
        <v>1.15585</v>
      </c>
      <c r="K168" s="1">
        <v>0.518818</v>
      </c>
      <c r="L168" s="1">
        <v>3.5481600000000002</v>
      </c>
      <c r="M168" s="1">
        <v>0.26107900000000001</v>
      </c>
      <c r="N168" s="1">
        <v>0.35750399999999999</v>
      </c>
    </row>
  </sheetData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b19c134a-14c9-4d4c-af65-c420f94c8cbb}" enabled="0" method="" siteId="{b19c134a-14c9-4d4c-af65-c420f94c8cbb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2024 Results</vt:lpstr>
      <vt:lpstr>2024 Calc</vt:lpstr>
      <vt:lpstr>Raw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Bruner, Brian L</dc:creator>
  <cp:lastModifiedBy>Megan Sajbel</cp:lastModifiedBy>
  <dcterms:created xsi:type="dcterms:W3CDTF">2024-06-20T15:18:57Z</dcterms:created>
  <dcterms:modified xsi:type="dcterms:W3CDTF">2024-06-25T18:28:15Z</dcterms:modified>
</cp:coreProperties>
</file>