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gansajbel/Desktop/BP/SG/Website/"/>
    </mc:Choice>
  </mc:AlternateContent>
  <xr:revisionPtr revIDLastSave="0" documentId="8_{98112271-36C1-FC4F-8006-C3C5E8385491}" xr6:coauthVersionLast="47" xr6:coauthVersionMax="47" xr10:uidLastSave="{00000000-0000-0000-0000-000000000000}"/>
  <bookViews>
    <workbookView xWindow="0" yWindow="500" windowWidth="30500" windowHeight="19040" activeTab="1" xr2:uid="{00000000-000D-0000-FFFF-FFFF00000000}"/>
  </bookViews>
  <sheets>
    <sheet name="Calculations" sheetId="1" r:id="rId1"/>
    <sheet name="Results" sheetId="4" r:id="rId2"/>
  </sheets>
  <definedNames>
    <definedName name="_xlnm._FilterDatabase" localSheetId="0" hidden="1">Calculations!$A$1:$W$200</definedName>
    <definedName name="_xlnm._FilterDatabase" localSheetId="1" hidden="1">Results!$A$1:$Z$201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Y3" i="1" l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2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R3" i="1"/>
  <c r="R2" i="1"/>
  <c r="O184" i="1"/>
  <c r="O183" i="1"/>
  <c r="O182" i="1"/>
  <c r="O176" i="1"/>
  <c r="O175" i="1"/>
  <c r="O174" i="1"/>
  <c r="O166" i="1"/>
  <c r="O165" i="1"/>
  <c r="O158" i="1"/>
  <c r="O157" i="1"/>
  <c r="O150" i="1"/>
  <c r="O149" i="1"/>
  <c r="O142" i="1"/>
  <c r="O141" i="1"/>
  <c r="O132" i="1"/>
  <c r="O125" i="1"/>
  <c r="O124" i="1"/>
  <c r="O116" i="1"/>
  <c r="O108" i="1"/>
  <c r="O100" i="1"/>
  <c r="O92" i="1"/>
  <c r="O84" i="1"/>
  <c r="O76" i="1"/>
  <c r="O68" i="1"/>
  <c r="O60" i="1"/>
  <c r="O52" i="1"/>
  <c r="O44" i="1"/>
  <c r="O36" i="1"/>
  <c r="O28" i="1"/>
  <c r="O20" i="1"/>
  <c r="O12" i="1"/>
  <c r="O4" i="1"/>
  <c r="N200" i="1"/>
  <c r="N198" i="1"/>
  <c r="N190" i="1"/>
  <c r="O189" i="1" s="1"/>
  <c r="N168" i="1"/>
  <c r="O164" i="1" s="1"/>
  <c r="N136" i="1"/>
  <c r="N201" i="1" s="1"/>
  <c r="H3" i="1"/>
  <c r="M3" i="1" s="1"/>
  <c r="H137" i="1"/>
  <c r="M137" i="1" s="1"/>
  <c r="H4" i="1"/>
  <c r="M4" i="1" s="1"/>
  <c r="H138" i="1"/>
  <c r="M138" i="1" s="1"/>
  <c r="H5" i="1"/>
  <c r="M5" i="1" s="1"/>
  <c r="H139" i="1"/>
  <c r="M139" i="1" s="1"/>
  <c r="H140" i="1"/>
  <c r="M140" i="1" s="1"/>
  <c r="H6" i="1"/>
  <c r="M6" i="1" s="1"/>
  <c r="H7" i="1"/>
  <c r="M7" i="1" s="1"/>
  <c r="H8" i="1"/>
  <c r="M8" i="1" s="1"/>
  <c r="H9" i="1"/>
  <c r="M9" i="1" s="1"/>
  <c r="H169" i="1"/>
  <c r="M169" i="1" s="1"/>
  <c r="H10" i="1"/>
  <c r="M10" i="1" s="1"/>
  <c r="H11" i="1"/>
  <c r="M11" i="1" s="1"/>
  <c r="H12" i="1"/>
  <c r="M12" i="1" s="1"/>
  <c r="H13" i="1"/>
  <c r="M13" i="1" s="1"/>
  <c r="H14" i="1"/>
  <c r="M14" i="1" s="1"/>
  <c r="H15" i="1"/>
  <c r="M15" i="1" s="1"/>
  <c r="H141" i="1"/>
  <c r="M141" i="1" s="1"/>
  <c r="H16" i="1"/>
  <c r="M16" i="1" s="1"/>
  <c r="H17" i="1"/>
  <c r="M17" i="1" s="1"/>
  <c r="H18" i="1"/>
  <c r="M18" i="1" s="1"/>
  <c r="H170" i="1"/>
  <c r="M170" i="1" s="1"/>
  <c r="H19" i="1"/>
  <c r="M19" i="1" s="1"/>
  <c r="H20" i="1"/>
  <c r="M20" i="1" s="1"/>
  <c r="H21" i="1"/>
  <c r="M21" i="1" s="1"/>
  <c r="H22" i="1"/>
  <c r="M22" i="1" s="1"/>
  <c r="H23" i="1"/>
  <c r="M23" i="1" s="1"/>
  <c r="H24" i="1"/>
  <c r="M24" i="1" s="1"/>
  <c r="H25" i="1"/>
  <c r="M25" i="1" s="1"/>
  <c r="H26" i="1"/>
  <c r="M26" i="1" s="1"/>
  <c r="H27" i="1"/>
  <c r="M27" i="1" s="1"/>
  <c r="H28" i="1"/>
  <c r="M28" i="1" s="1"/>
  <c r="H29" i="1"/>
  <c r="M29" i="1" s="1"/>
  <c r="H142" i="1"/>
  <c r="M142" i="1" s="1"/>
  <c r="H30" i="1"/>
  <c r="M30" i="1" s="1"/>
  <c r="H31" i="1"/>
  <c r="M31" i="1" s="1"/>
  <c r="H171" i="1"/>
  <c r="M171" i="1" s="1"/>
  <c r="H172" i="1"/>
  <c r="M172" i="1" s="1"/>
  <c r="H143" i="1"/>
  <c r="M143" i="1" s="1"/>
  <c r="H144" i="1"/>
  <c r="M144" i="1" s="1"/>
  <c r="H32" i="1"/>
  <c r="M32" i="1" s="1"/>
  <c r="H33" i="1"/>
  <c r="M33" i="1" s="1"/>
  <c r="H34" i="1"/>
  <c r="M34" i="1" s="1"/>
  <c r="H35" i="1"/>
  <c r="M35" i="1" s="1"/>
  <c r="H173" i="1"/>
  <c r="M173" i="1" s="1"/>
  <c r="H36" i="1"/>
  <c r="M36" i="1" s="1"/>
  <c r="H145" i="1"/>
  <c r="M145" i="1" s="1"/>
  <c r="H37" i="1"/>
  <c r="M37" i="1" s="1"/>
  <c r="H38" i="1"/>
  <c r="M38" i="1" s="1"/>
  <c r="H146" i="1"/>
  <c r="M146" i="1" s="1"/>
  <c r="H39" i="1"/>
  <c r="M39" i="1" s="1"/>
  <c r="H147" i="1"/>
  <c r="M147" i="1" s="1"/>
  <c r="H148" i="1"/>
  <c r="M148" i="1" s="1"/>
  <c r="H40" i="1"/>
  <c r="M40" i="1" s="1"/>
  <c r="H41" i="1"/>
  <c r="M41" i="1" s="1"/>
  <c r="H42" i="1"/>
  <c r="M42" i="1" s="1"/>
  <c r="H43" i="1"/>
  <c r="M43" i="1" s="1"/>
  <c r="H174" i="1"/>
  <c r="M174" i="1" s="1"/>
  <c r="H44" i="1"/>
  <c r="M44" i="1" s="1"/>
  <c r="H45" i="1"/>
  <c r="M45" i="1" s="1"/>
  <c r="H175" i="1"/>
  <c r="M175" i="1" s="1"/>
  <c r="H46" i="1"/>
  <c r="M46" i="1" s="1"/>
  <c r="H47" i="1"/>
  <c r="M47" i="1" s="1"/>
  <c r="H48" i="1"/>
  <c r="M48" i="1" s="1"/>
  <c r="H49" i="1"/>
  <c r="M49" i="1" s="1"/>
  <c r="H149" i="1"/>
  <c r="M149" i="1" s="1"/>
  <c r="H150" i="1"/>
  <c r="M150" i="1" s="1"/>
  <c r="H50" i="1"/>
  <c r="M50" i="1" s="1"/>
  <c r="H151" i="1"/>
  <c r="M151" i="1" s="1"/>
  <c r="H51" i="1"/>
  <c r="M51" i="1" s="1"/>
  <c r="H52" i="1"/>
  <c r="M52" i="1" s="1"/>
  <c r="H53" i="1"/>
  <c r="M53" i="1" s="1"/>
  <c r="H54" i="1"/>
  <c r="M54" i="1" s="1"/>
  <c r="H152" i="1"/>
  <c r="M152" i="1" s="1"/>
  <c r="H153" i="1"/>
  <c r="M153" i="1" s="1"/>
  <c r="H154" i="1"/>
  <c r="M154" i="1" s="1"/>
  <c r="H55" i="1"/>
  <c r="M55" i="1" s="1"/>
  <c r="H56" i="1"/>
  <c r="M56" i="1" s="1"/>
  <c r="H57" i="1"/>
  <c r="M57" i="1" s="1"/>
  <c r="H176" i="1"/>
  <c r="M176" i="1" s="1"/>
  <c r="H177" i="1"/>
  <c r="M177" i="1" s="1"/>
  <c r="H178" i="1"/>
  <c r="M178" i="1" s="1"/>
  <c r="H58" i="1"/>
  <c r="M58" i="1" s="1"/>
  <c r="H59" i="1"/>
  <c r="M59" i="1" s="1"/>
  <c r="H60" i="1"/>
  <c r="M60" i="1" s="1"/>
  <c r="H179" i="1"/>
  <c r="M179" i="1" s="1"/>
  <c r="H61" i="1"/>
  <c r="M61" i="1" s="1"/>
  <c r="H62" i="1"/>
  <c r="M62" i="1" s="1"/>
  <c r="H155" i="1"/>
  <c r="M155" i="1" s="1"/>
  <c r="H63" i="1"/>
  <c r="M63" i="1" s="1"/>
  <c r="H64" i="1"/>
  <c r="M64" i="1" s="1"/>
  <c r="H65" i="1"/>
  <c r="M65" i="1" s="1"/>
  <c r="H66" i="1"/>
  <c r="M66" i="1" s="1"/>
  <c r="H67" i="1"/>
  <c r="T67" i="1" s="1"/>
  <c r="H180" i="1"/>
  <c r="M180" i="1" s="1"/>
  <c r="H181" i="1"/>
  <c r="M181" i="1" s="1"/>
  <c r="H68" i="1"/>
  <c r="M68" i="1" s="1"/>
  <c r="H69" i="1"/>
  <c r="M69" i="1" s="1"/>
  <c r="H156" i="1"/>
  <c r="M156" i="1" s="1"/>
  <c r="H157" i="1"/>
  <c r="M157" i="1" s="1"/>
  <c r="H70" i="1"/>
  <c r="M70" i="1" s="1"/>
  <c r="H191" i="1"/>
  <c r="T191" i="1" s="1"/>
  <c r="H71" i="1"/>
  <c r="M71" i="1" s="1"/>
  <c r="H72" i="1"/>
  <c r="M72" i="1" s="1"/>
  <c r="H73" i="1"/>
  <c r="M73" i="1" s="1"/>
  <c r="H74" i="1"/>
  <c r="M74" i="1" s="1"/>
  <c r="H75" i="1"/>
  <c r="M75" i="1" s="1"/>
  <c r="H76" i="1"/>
  <c r="M76" i="1" s="1"/>
  <c r="H77" i="1"/>
  <c r="M77" i="1" s="1"/>
  <c r="H78" i="1"/>
  <c r="M78" i="1" s="1"/>
  <c r="H79" i="1"/>
  <c r="M79" i="1" s="1"/>
  <c r="H80" i="1"/>
  <c r="M80" i="1" s="1"/>
  <c r="H81" i="1"/>
  <c r="M81" i="1" s="1"/>
  <c r="H82" i="1"/>
  <c r="M82" i="1" s="1"/>
  <c r="H83" i="1"/>
  <c r="M83" i="1" s="1"/>
  <c r="H84" i="1"/>
  <c r="M84" i="1" s="1"/>
  <c r="H85" i="1"/>
  <c r="M85" i="1" s="1"/>
  <c r="H158" i="1"/>
  <c r="M158" i="1" s="1"/>
  <c r="H86" i="1"/>
  <c r="M86" i="1" s="1"/>
  <c r="H87" i="1"/>
  <c r="M87" i="1" s="1"/>
  <c r="H182" i="1"/>
  <c r="M182" i="1" s="1"/>
  <c r="H159" i="1"/>
  <c r="M159" i="1" s="1"/>
  <c r="H88" i="1"/>
  <c r="M88" i="1" s="1"/>
  <c r="H89" i="1"/>
  <c r="M89" i="1" s="1"/>
  <c r="H90" i="1"/>
  <c r="M90" i="1" s="1"/>
  <c r="H91" i="1"/>
  <c r="M91" i="1" s="1"/>
  <c r="H92" i="1"/>
  <c r="M92" i="1" s="1"/>
  <c r="H160" i="1"/>
  <c r="M160" i="1" s="1"/>
  <c r="H93" i="1"/>
  <c r="M93" i="1" s="1"/>
  <c r="H94" i="1"/>
  <c r="M94" i="1" s="1"/>
  <c r="H95" i="1"/>
  <c r="M95" i="1" s="1"/>
  <c r="H96" i="1"/>
  <c r="M96" i="1" s="1"/>
  <c r="H97" i="1"/>
  <c r="M97" i="1" s="1"/>
  <c r="H98" i="1"/>
  <c r="M98" i="1" s="1"/>
  <c r="H99" i="1"/>
  <c r="M99" i="1" s="1"/>
  <c r="H161" i="1"/>
  <c r="M161" i="1" s="1"/>
  <c r="H100" i="1"/>
  <c r="M100" i="1" s="1"/>
  <c r="H101" i="1"/>
  <c r="M101" i="1" s="1"/>
  <c r="H102" i="1"/>
  <c r="M102" i="1" s="1"/>
  <c r="H103" i="1"/>
  <c r="M103" i="1" s="1"/>
  <c r="H104" i="1"/>
  <c r="M104" i="1" s="1"/>
  <c r="H105" i="1"/>
  <c r="M105" i="1" s="1"/>
  <c r="H106" i="1"/>
  <c r="M106" i="1" s="1"/>
  <c r="H107" i="1"/>
  <c r="M107" i="1" s="1"/>
  <c r="H108" i="1"/>
  <c r="M108" i="1" s="1"/>
  <c r="H109" i="1"/>
  <c r="M109" i="1" s="1"/>
  <c r="H183" i="1"/>
  <c r="M183" i="1" s="1"/>
  <c r="H192" i="1"/>
  <c r="M192" i="1" s="1"/>
  <c r="H193" i="1"/>
  <c r="M193" i="1" s="1"/>
  <c r="H194" i="1"/>
  <c r="M194" i="1" s="1"/>
  <c r="H199" i="1"/>
  <c r="M199" i="1" s="1"/>
  <c r="M200" i="1" s="1"/>
  <c r="H195" i="1"/>
  <c r="M195" i="1" s="1"/>
  <c r="H184" i="1"/>
  <c r="M184" i="1" s="1"/>
  <c r="H110" i="1"/>
  <c r="M110" i="1" s="1"/>
  <c r="H111" i="1"/>
  <c r="M111" i="1" s="1"/>
  <c r="H196" i="1"/>
  <c r="M196" i="1" s="1"/>
  <c r="H112" i="1"/>
  <c r="M112" i="1" s="1"/>
  <c r="H162" i="1"/>
  <c r="T162" i="1" s="1"/>
  <c r="H163" i="1"/>
  <c r="M163" i="1" s="1"/>
  <c r="H113" i="1"/>
  <c r="M113" i="1" s="1"/>
  <c r="H114" i="1"/>
  <c r="M114" i="1" s="1"/>
  <c r="H115" i="1"/>
  <c r="M115" i="1" s="1"/>
  <c r="H197" i="1"/>
  <c r="M197" i="1" s="1"/>
  <c r="H116" i="1"/>
  <c r="M116" i="1" s="1"/>
  <c r="H117" i="1"/>
  <c r="M117" i="1" s="1"/>
  <c r="H164" i="1"/>
  <c r="T164" i="1" s="1"/>
  <c r="H165" i="1"/>
  <c r="M165" i="1" s="1"/>
  <c r="H185" i="1"/>
  <c r="M185" i="1" s="1"/>
  <c r="H118" i="1"/>
  <c r="M118" i="1" s="1"/>
  <c r="H119" i="1"/>
  <c r="M119" i="1" s="1"/>
  <c r="H120" i="1"/>
  <c r="M120" i="1" s="1"/>
  <c r="H121" i="1"/>
  <c r="M121" i="1" s="1"/>
  <c r="H122" i="1"/>
  <c r="M122" i="1" s="1"/>
  <c r="H166" i="1"/>
  <c r="M166" i="1" s="1"/>
  <c r="H123" i="1"/>
  <c r="M123" i="1" s="1"/>
  <c r="H124" i="1"/>
  <c r="M124" i="1" s="1"/>
  <c r="H125" i="1"/>
  <c r="M125" i="1" s="1"/>
  <c r="H126" i="1"/>
  <c r="M126" i="1" s="1"/>
  <c r="H127" i="1"/>
  <c r="M127" i="1" s="1"/>
  <c r="H128" i="1"/>
  <c r="M128" i="1" s="1"/>
  <c r="H186" i="1"/>
  <c r="M186" i="1" s="1"/>
  <c r="H129" i="1"/>
  <c r="M129" i="1" s="1"/>
  <c r="H130" i="1"/>
  <c r="M130" i="1" s="1"/>
  <c r="H187" i="1"/>
  <c r="M187" i="1" s="1"/>
  <c r="H188" i="1"/>
  <c r="M188" i="1" s="1"/>
  <c r="H131" i="1"/>
  <c r="M131" i="1" s="1"/>
  <c r="H132" i="1"/>
  <c r="M132" i="1" s="1"/>
  <c r="H167" i="1"/>
  <c r="M167" i="1" s="1"/>
  <c r="H133" i="1"/>
  <c r="M133" i="1" s="1"/>
  <c r="H134" i="1"/>
  <c r="M134" i="1" s="1"/>
  <c r="H189" i="1"/>
  <c r="M189" i="1" s="1"/>
  <c r="H135" i="1"/>
  <c r="M135" i="1" s="1"/>
  <c r="H2" i="1"/>
  <c r="M2" i="1" s="1"/>
  <c r="O21" i="1" l="1"/>
  <c r="O53" i="1"/>
  <c r="O85" i="1"/>
  <c r="O101" i="1"/>
  <c r="O6" i="1"/>
  <c r="O14" i="1"/>
  <c r="O22" i="1"/>
  <c r="O30" i="1"/>
  <c r="O38" i="1"/>
  <c r="O46" i="1"/>
  <c r="O54" i="1"/>
  <c r="O62" i="1"/>
  <c r="O70" i="1"/>
  <c r="O78" i="1"/>
  <c r="O86" i="1"/>
  <c r="O94" i="1"/>
  <c r="O102" i="1"/>
  <c r="O110" i="1"/>
  <c r="O118" i="1"/>
  <c r="O126" i="1"/>
  <c r="O134" i="1"/>
  <c r="O143" i="1"/>
  <c r="O151" i="1"/>
  <c r="O159" i="1"/>
  <c r="O167" i="1"/>
  <c r="O5" i="1"/>
  <c r="O37" i="1"/>
  <c r="O69" i="1"/>
  <c r="O117" i="1"/>
  <c r="O7" i="1"/>
  <c r="O15" i="1"/>
  <c r="O23" i="1"/>
  <c r="O31" i="1"/>
  <c r="O39" i="1"/>
  <c r="O47" i="1"/>
  <c r="O55" i="1"/>
  <c r="O63" i="1"/>
  <c r="O71" i="1"/>
  <c r="O79" i="1"/>
  <c r="O87" i="1"/>
  <c r="O95" i="1"/>
  <c r="O103" i="1"/>
  <c r="O111" i="1"/>
  <c r="O119" i="1"/>
  <c r="O127" i="1"/>
  <c r="O135" i="1"/>
  <c r="O144" i="1"/>
  <c r="O152" i="1"/>
  <c r="O160" i="1"/>
  <c r="O169" i="1"/>
  <c r="O177" i="1"/>
  <c r="O185" i="1"/>
  <c r="O8" i="1"/>
  <c r="O16" i="1"/>
  <c r="O24" i="1"/>
  <c r="O32" i="1"/>
  <c r="O40" i="1"/>
  <c r="O48" i="1"/>
  <c r="O56" i="1"/>
  <c r="O64" i="1"/>
  <c r="O72" i="1"/>
  <c r="O80" i="1"/>
  <c r="O88" i="1"/>
  <c r="O96" i="1"/>
  <c r="O104" i="1"/>
  <c r="O112" i="1"/>
  <c r="O120" i="1"/>
  <c r="O128" i="1"/>
  <c r="O137" i="1"/>
  <c r="O145" i="1"/>
  <c r="O153" i="1"/>
  <c r="O161" i="1"/>
  <c r="O170" i="1"/>
  <c r="O178" i="1"/>
  <c r="O186" i="1"/>
  <c r="O13" i="1"/>
  <c r="O45" i="1"/>
  <c r="O77" i="1"/>
  <c r="O93" i="1"/>
  <c r="O133" i="1"/>
  <c r="O9" i="1"/>
  <c r="O17" i="1"/>
  <c r="O25" i="1"/>
  <c r="O33" i="1"/>
  <c r="O41" i="1"/>
  <c r="O49" i="1"/>
  <c r="O57" i="1"/>
  <c r="O65" i="1"/>
  <c r="O73" i="1"/>
  <c r="O81" i="1"/>
  <c r="O89" i="1"/>
  <c r="O97" i="1"/>
  <c r="O105" i="1"/>
  <c r="O113" i="1"/>
  <c r="O121" i="1"/>
  <c r="O129" i="1"/>
  <c r="O138" i="1"/>
  <c r="O146" i="1"/>
  <c r="O154" i="1"/>
  <c r="O162" i="1"/>
  <c r="O171" i="1"/>
  <c r="O179" i="1"/>
  <c r="O187" i="1"/>
  <c r="O2" i="1"/>
  <c r="O10" i="1"/>
  <c r="O18" i="1"/>
  <c r="O26" i="1"/>
  <c r="O34" i="1"/>
  <c r="O42" i="1"/>
  <c r="O50" i="1"/>
  <c r="O58" i="1"/>
  <c r="O66" i="1"/>
  <c r="O74" i="1"/>
  <c r="O82" i="1"/>
  <c r="O90" i="1"/>
  <c r="O98" i="1"/>
  <c r="O106" i="1"/>
  <c r="O114" i="1"/>
  <c r="O122" i="1"/>
  <c r="O130" i="1"/>
  <c r="O139" i="1"/>
  <c r="O147" i="1"/>
  <c r="O155" i="1"/>
  <c r="O163" i="1"/>
  <c r="O172" i="1"/>
  <c r="O180" i="1"/>
  <c r="O188" i="1"/>
  <c r="O29" i="1"/>
  <c r="O61" i="1"/>
  <c r="O109" i="1"/>
  <c r="O3" i="1"/>
  <c r="O11" i="1"/>
  <c r="O19" i="1"/>
  <c r="O27" i="1"/>
  <c r="O35" i="1"/>
  <c r="O43" i="1"/>
  <c r="O51" i="1"/>
  <c r="O59" i="1"/>
  <c r="O67" i="1"/>
  <c r="O75" i="1"/>
  <c r="O83" i="1"/>
  <c r="O91" i="1"/>
  <c r="O99" i="1"/>
  <c r="O107" i="1"/>
  <c r="O115" i="1"/>
  <c r="O123" i="1"/>
  <c r="O131" i="1"/>
  <c r="O140" i="1"/>
  <c r="O148" i="1"/>
  <c r="O156" i="1"/>
  <c r="O173" i="1"/>
  <c r="O181" i="1"/>
  <c r="X160" i="1"/>
  <c r="X137" i="1"/>
  <c r="X152" i="1"/>
  <c r="X197" i="1"/>
  <c r="X187" i="1"/>
  <c r="X74" i="1"/>
  <c r="M190" i="1"/>
  <c r="X58" i="1"/>
  <c r="X179" i="1"/>
  <c r="X50" i="1"/>
  <c r="X144" i="1"/>
  <c r="X130" i="1"/>
  <c r="X42" i="1"/>
  <c r="X114" i="1"/>
  <c r="X34" i="1"/>
  <c r="X106" i="1"/>
  <c r="X26" i="1"/>
  <c r="X98" i="1"/>
  <c r="X10" i="1"/>
  <c r="X82" i="1"/>
  <c r="X122" i="1"/>
  <c r="X90" i="1"/>
  <c r="X66" i="1"/>
  <c r="X18" i="1"/>
  <c r="X196" i="1"/>
  <c r="X186" i="1"/>
  <c r="X178" i="1"/>
  <c r="X170" i="1"/>
  <c r="X129" i="1"/>
  <c r="X121" i="1"/>
  <c r="X113" i="1"/>
  <c r="X105" i="1"/>
  <c r="X97" i="1"/>
  <c r="X89" i="1"/>
  <c r="X81" i="1"/>
  <c r="X73" i="1"/>
  <c r="X65" i="1"/>
  <c r="X57" i="1"/>
  <c r="X49" i="1"/>
  <c r="X41" i="1"/>
  <c r="X33" i="1"/>
  <c r="X25" i="1"/>
  <c r="X17" i="1"/>
  <c r="X9" i="1"/>
  <c r="X167" i="1"/>
  <c r="X159" i="1"/>
  <c r="X151" i="1"/>
  <c r="X143" i="1"/>
  <c r="X171" i="1"/>
  <c r="X195" i="1"/>
  <c r="X185" i="1"/>
  <c r="X177" i="1"/>
  <c r="X169" i="1"/>
  <c r="X128" i="1"/>
  <c r="X120" i="1"/>
  <c r="X112" i="1"/>
  <c r="X104" i="1"/>
  <c r="X96" i="1"/>
  <c r="X88" i="1"/>
  <c r="X80" i="1"/>
  <c r="X72" i="1"/>
  <c r="X64" i="1"/>
  <c r="X56" i="1"/>
  <c r="X48" i="1"/>
  <c r="X40" i="1"/>
  <c r="X32" i="1"/>
  <c r="X24" i="1"/>
  <c r="X16" i="1"/>
  <c r="X8" i="1"/>
  <c r="X166" i="1"/>
  <c r="X158" i="1"/>
  <c r="X150" i="1"/>
  <c r="X142" i="1"/>
  <c r="X193" i="1"/>
  <c r="X184" i="1"/>
  <c r="X176" i="1"/>
  <c r="X135" i="1"/>
  <c r="X127" i="1"/>
  <c r="X119" i="1"/>
  <c r="X111" i="1"/>
  <c r="X103" i="1"/>
  <c r="X95" i="1"/>
  <c r="X87" i="1"/>
  <c r="X79" i="1"/>
  <c r="X71" i="1"/>
  <c r="X63" i="1"/>
  <c r="X55" i="1"/>
  <c r="X47" i="1"/>
  <c r="X39" i="1"/>
  <c r="X31" i="1"/>
  <c r="X23" i="1"/>
  <c r="X15" i="1"/>
  <c r="X7" i="1"/>
  <c r="X165" i="1"/>
  <c r="X157" i="1"/>
  <c r="X149" i="1"/>
  <c r="X141" i="1"/>
  <c r="X192" i="1"/>
  <c r="X183" i="1"/>
  <c r="X175" i="1"/>
  <c r="X134" i="1"/>
  <c r="X126" i="1"/>
  <c r="X118" i="1"/>
  <c r="X110" i="1"/>
  <c r="X102" i="1"/>
  <c r="X94" i="1"/>
  <c r="X86" i="1"/>
  <c r="X78" i="1"/>
  <c r="X70" i="1"/>
  <c r="X62" i="1"/>
  <c r="X54" i="1"/>
  <c r="X46" i="1"/>
  <c r="X38" i="1"/>
  <c r="X30" i="1"/>
  <c r="X22" i="1"/>
  <c r="X14" i="1"/>
  <c r="X6" i="1"/>
  <c r="X164" i="1"/>
  <c r="X156" i="1"/>
  <c r="X148" i="1"/>
  <c r="X140" i="1"/>
  <c r="X191" i="1"/>
  <c r="X182" i="1"/>
  <c r="X174" i="1"/>
  <c r="X133" i="1"/>
  <c r="X125" i="1"/>
  <c r="X117" i="1"/>
  <c r="X109" i="1"/>
  <c r="X101" i="1"/>
  <c r="X93" i="1"/>
  <c r="X85" i="1"/>
  <c r="X77" i="1"/>
  <c r="X69" i="1"/>
  <c r="X61" i="1"/>
  <c r="X53" i="1"/>
  <c r="X45" i="1"/>
  <c r="X37" i="1"/>
  <c r="X29" i="1"/>
  <c r="X21" i="1"/>
  <c r="X13" i="1"/>
  <c r="X5" i="1"/>
  <c r="X163" i="1"/>
  <c r="X155" i="1"/>
  <c r="X147" i="1"/>
  <c r="X139" i="1"/>
  <c r="X189" i="1"/>
  <c r="X181" i="1"/>
  <c r="X173" i="1"/>
  <c r="X132" i="1"/>
  <c r="X124" i="1"/>
  <c r="X116" i="1"/>
  <c r="X108" i="1"/>
  <c r="X100" i="1"/>
  <c r="X92" i="1"/>
  <c r="X84" i="1"/>
  <c r="X76" i="1"/>
  <c r="X68" i="1"/>
  <c r="X60" i="1"/>
  <c r="X52" i="1"/>
  <c r="X44" i="1"/>
  <c r="X36" i="1"/>
  <c r="X28" i="1"/>
  <c r="X20" i="1"/>
  <c r="X12" i="1"/>
  <c r="X4" i="1"/>
  <c r="X162" i="1"/>
  <c r="X154" i="1"/>
  <c r="X146" i="1"/>
  <c r="X138" i="1"/>
  <c r="X2" i="1"/>
  <c r="X188" i="1"/>
  <c r="X180" i="1"/>
  <c r="X172" i="1"/>
  <c r="X131" i="1"/>
  <c r="X123" i="1"/>
  <c r="X115" i="1"/>
  <c r="X107" i="1"/>
  <c r="X99" i="1"/>
  <c r="X91" i="1"/>
  <c r="X83" i="1"/>
  <c r="X75" i="1"/>
  <c r="X67" i="1"/>
  <c r="X59" i="1"/>
  <c r="X51" i="1"/>
  <c r="X43" i="1"/>
  <c r="X35" i="1"/>
  <c r="X27" i="1"/>
  <c r="X19" i="1"/>
  <c r="X11" i="1"/>
  <c r="X3" i="1"/>
  <c r="X161" i="1"/>
  <c r="X153" i="1"/>
  <c r="X145" i="1"/>
  <c r="X199" i="1"/>
  <c r="J139" i="1"/>
  <c r="J3" i="1"/>
  <c r="J167" i="1"/>
  <c r="J128" i="1"/>
  <c r="J121" i="1"/>
  <c r="J116" i="1"/>
  <c r="J196" i="1"/>
  <c r="J192" i="1"/>
  <c r="J103" i="1"/>
  <c r="J96" i="1"/>
  <c r="J89" i="1"/>
  <c r="J84" i="1"/>
  <c r="J76" i="1"/>
  <c r="J157" i="1"/>
  <c r="J65" i="1"/>
  <c r="J59" i="1"/>
  <c r="J154" i="1"/>
  <c r="J50" i="1"/>
  <c r="J45" i="1"/>
  <c r="J147" i="1"/>
  <c r="J35" i="1"/>
  <c r="J31" i="1"/>
  <c r="J24" i="1"/>
  <c r="J17" i="1"/>
  <c r="J10" i="1"/>
  <c r="J5" i="1"/>
  <c r="Q134" i="1"/>
  <c r="Q129" i="1"/>
  <c r="Q166" i="1"/>
  <c r="Q164" i="1"/>
  <c r="Q162" i="1"/>
  <c r="Q194" i="1"/>
  <c r="Q105" i="1"/>
  <c r="Q98" i="1"/>
  <c r="Q91" i="1"/>
  <c r="Q158" i="1"/>
  <c r="Q78" i="1"/>
  <c r="Q191" i="1"/>
  <c r="Q67" i="1"/>
  <c r="Q179" i="1"/>
  <c r="Q56" i="1"/>
  <c r="Q51" i="1"/>
  <c r="Q46" i="1"/>
  <c r="Q40" i="1"/>
  <c r="Q36" i="1"/>
  <c r="Q172" i="1"/>
  <c r="Q26" i="1"/>
  <c r="Q170" i="1"/>
  <c r="Q12" i="1"/>
  <c r="Q140" i="1"/>
  <c r="M164" i="1"/>
  <c r="J132" i="1"/>
  <c r="J127" i="1"/>
  <c r="J120" i="1"/>
  <c r="J197" i="1"/>
  <c r="J111" i="1"/>
  <c r="J183" i="1"/>
  <c r="J102" i="1"/>
  <c r="J95" i="1"/>
  <c r="J88" i="1"/>
  <c r="J83" i="1"/>
  <c r="J75" i="1"/>
  <c r="J156" i="1"/>
  <c r="J64" i="1"/>
  <c r="J58" i="1"/>
  <c r="J153" i="1"/>
  <c r="J150" i="1"/>
  <c r="J44" i="1"/>
  <c r="J39" i="1"/>
  <c r="J34" i="1"/>
  <c r="J30" i="1"/>
  <c r="J23" i="1"/>
  <c r="J16" i="1"/>
  <c r="J169" i="1"/>
  <c r="J138" i="1"/>
  <c r="Q133" i="1"/>
  <c r="Q186" i="1"/>
  <c r="Q122" i="1"/>
  <c r="Q117" i="1"/>
  <c r="Q112" i="1"/>
  <c r="Q193" i="1"/>
  <c r="Q104" i="1"/>
  <c r="Q97" i="1"/>
  <c r="Q90" i="1"/>
  <c r="Q85" i="1"/>
  <c r="Q77" i="1"/>
  <c r="Q70" i="1"/>
  <c r="Q66" i="1"/>
  <c r="Q60" i="1"/>
  <c r="Q55" i="1"/>
  <c r="Q151" i="1"/>
  <c r="Q175" i="1"/>
  <c r="Q148" i="1"/>
  <c r="Q173" i="1"/>
  <c r="Q171" i="1"/>
  <c r="Q25" i="1"/>
  <c r="Q18" i="1"/>
  <c r="Q11" i="1"/>
  <c r="Q139" i="1"/>
  <c r="T18" i="1"/>
  <c r="J131" i="1"/>
  <c r="J126" i="1"/>
  <c r="J119" i="1"/>
  <c r="J115" i="1"/>
  <c r="J110" i="1"/>
  <c r="J109" i="1"/>
  <c r="J101" i="1"/>
  <c r="J94" i="1"/>
  <c r="J159" i="1"/>
  <c r="J82" i="1"/>
  <c r="J74" i="1"/>
  <c r="J69" i="1"/>
  <c r="J63" i="1"/>
  <c r="J178" i="1"/>
  <c r="J152" i="1"/>
  <c r="J149" i="1"/>
  <c r="J174" i="1"/>
  <c r="J146" i="1"/>
  <c r="J33" i="1"/>
  <c r="J142" i="1"/>
  <c r="J22" i="1"/>
  <c r="J141" i="1"/>
  <c r="J9" i="1"/>
  <c r="J4" i="1"/>
  <c r="Q167" i="1"/>
  <c r="Q128" i="1"/>
  <c r="Q121" i="1"/>
  <c r="Q116" i="1"/>
  <c r="Q196" i="1"/>
  <c r="Q192" i="1"/>
  <c r="Q103" i="1"/>
  <c r="Q96" i="1"/>
  <c r="Q89" i="1"/>
  <c r="Q84" i="1"/>
  <c r="Q76" i="1"/>
  <c r="Q157" i="1"/>
  <c r="Q65" i="1"/>
  <c r="Q59" i="1"/>
  <c r="Q154" i="1"/>
  <c r="Q50" i="1"/>
  <c r="Q45" i="1"/>
  <c r="Q147" i="1"/>
  <c r="Q35" i="1"/>
  <c r="Q31" i="1"/>
  <c r="Q24" i="1"/>
  <c r="Q17" i="1"/>
  <c r="Q10" i="1"/>
  <c r="Q5" i="1"/>
  <c r="J2" i="1"/>
  <c r="J188" i="1"/>
  <c r="J125" i="1"/>
  <c r="J118" i="1"/>
  <c r="J114" i="1"/>
  <c r="J184" i="1"/>
  <c r="J108" i="1"/>
  <c r="J100" i="1"/>
  <c r="J93" i="1"/>
  <c r="J182" i="1"/>
  <c r="J81" i="1"/>
  <c r="J73" i="1"/>
  <c r="J68" i="1"/>
  <c r="J155" i="1"/>
  <c r="J177" i="1"/>
  <c r="J54" i="1"/>
  <c r="J49" i="1"/>
  <c r="J43" i="1"/>
  <c r="J38" i="1"/>
  <c r="J32" i="1"/>
  <c r="J29" i="1"/>
  <c r="J21" i="1"/>
  <c r="J15" i="1"/>
  <c r="J8" i="1"/>
  <c r="J137" i="1"/>
  <c r="Q132" i="1"/>
  <c r="Q127" i="1"/>
  <c r="Q120" i="1"/>
  <c r="Q197" i="1"/>
  <c r="Q111" i="1"/>
  <c r="Q183" i="1"/>
  <c r="Q102" i="1"/>
  <c r="Q95" i="1"/>
  <c r="Q88" i="1"/>
  <c r="Q83" i="1"/>
  <c r="Q75" i="1"/>
  <c r="Q156" i="1"/>
  <c r="Q64" i="1"/>
  <c r="Q58" i="1"/>
  <c r="Q153" i="1"/>
  <c r="Q150" i="1"/>
  <c r="Q44" i="1"/>
  <c r="Q39" i="1"/>
  <c r="Q34" i="1"/>
  <c r="Q30" i="1"/>
  <c r="Q23" i="1"/>
  <c r="Q16" i="1"/>
  <c r="Q169" i="1"/>
  <c r="Q138" i="1"/>
  <c r="J135" i="1"/>
  <c r="J187" i="1"/>
  <c r="J124" i="1"/>
  <c r="J185" i="1"/>
  <c r="J113" i="1"/>
  <c r="J195" i="1"/>
  <c r="J107" i="1"/>
  <c r="J161" i="1"/>
  <c r="J160" i="1"/>
  <c r="J87" i="1"/>
  <c r="J80" i="1"/>
  <c r="J72" i="1"/>
  <c r="J181" i="1"/>
  <c r="J62" i="1"/>
  <c r="J176" i="1"/>
  <c r="J53" i="1"/>
  <c r="J48" i="1"/>
  <c r="J42" i="1"/>
  <c r="J37" i="1"/>
  <c r="J144" i="1"/>
  <c r="J28" i="1"/>
  <c r="J20" i="1"/>
  <c r="J14" i="1"/>
  <c r="J7" i="1"/>
  <c r="Q131" i="1"/>
  <c r="Q126" i="1"/>
  <c r="Q119" i="1"/>
  <c r="Q115" i="1"/>
  <c r="Q110" i="1"/>
  <c r="Q109" i="1"/>
  <c r="Q101" i="1"/>
  <c r="Q94" i="1"/>
  <c r="Q159" i="1"/>
  <c r="Q82" i="1"/>
  <c r="Q74" i="1"/>
  <c r="Q69" i="1"/>
  <c r="Q63" i="1"/>
  <c r="Q178" i="1"/>
  <c r="Q152" i="1"/>
  <c r="Q149" i="1"/>
  <c r="Q174" i="1"/>
  <c r="Q146" i="1"/>
  <c r="Q33" i="1"/>
  <c r="Q142" i="1"/>
  <c r="Q22" i="1"/>
  <c r="Q141" i="1"/>
  <c r="Q9" i="1"/>
  <c r="Q4" i="1"/>
  <c r="J189" i="1"/>
  <c r="J130" i="1"/>
  <c r="J123" i="1"/>
  <c r="J165" i="1"/>
  <c r="J163" i="1"/>
  <c r="J199" i="1"/>
  <c r="J200" i="1" s="1"/>
  <c r="J106" i="1"/>
  <c r="J99" i="1"/>
  <c r="J92" i="1"/>
  <c r="J86" i="1"/>
  <c r="J79" i="1"/>
  <c r="J71" i="1"/>
  <c r="J180" i="1"/>
  <c r="J61" i="1"/>
  <c r="J57" i="1"/>
  <c r="J52" i="1"/>
  <c r="J47" i="1"/>
  <c r="J41" i="1"/>
  <c r="J145" i="1"/>
  <c r="J143" i="1"/>
  <c r="J27" i="1"/>
  <c r="J19" i="1"/>
  <c r="J13" i="1"/>
  <c r="J6" i="1"/>
  <c r="Q2" i="1"/>
  <c r="Q188" i="1"/>
  <c r="Q125" i="1"/>
  <c r="Q118" i="1"/>
  <c r="Q114" i="1"/>
  <c r="Q184" i="1"/>
  <c r="Q108" i="1"/>
  <c r="Q100" i="1"/>
  <c r="Q93" i="1"/>
  <c r="Q182" i="1"/>
  <c r="Q81" i="1"/>
  <c r="Q73" i="1"/>
  <c r="Q68" i="1"/>
  <c r="Q155" i="1"/>
  <c r="Q177" i="1"/>
  <c r="Q54" i="1"/>
  <c r="Q49" i="1"/>
  <c r="Q43" i="1"/>
  <c r="Q38" i="1"/>
  <c r="Q32" i="1"/>
  <c r="Q29" i="1"/>
  <c r="Q21" i="1"/>
  <c r="Q15" i="1"/>
  <c r="Q8" i="1"/>
  <c r="Q137" i="1"/>
  <c r="J134" i="1"/>
  <c r="J129" i="1"/>
  <c r="J166" i="1"/>
  <c r="J164" i="1"/>
  <c r="J162" i="1"/>
  <c r="J194" i="1"/>
  <c r="J105" i="1"/>
  <c r="J98" i="1"/>
  <c r="J91" i="1"/>
  <c r="J158" i="1"/>
  <c r="J78" i="1"/>
  <c r="J191" i="1"/>
  <c r="J67" i="1"/>
  <c r="J179" i="1"/>
  <c r="J56" i="1"/>
  <c r="J51" i="1"/>
  <c r="J46" i="1"/>
  <c r="J40" i="1"/>
  <c r="J36" i="1"/>
  <c r="J172" i="1"/>
  <c r="J26" i="1"/>
  <c r="J170" i="1"/>
  <c r="J12" i="1"/>
  <c r="J140" i="1"/>
  <c r="Q135" i="1"/>
  <c r="Q187" i="1"/>
  <c r="Q124" i="1"/>
  <c r="Q185" i="1"/>
  <c r="Q113" i="1"/>
  <c r="Q195" i="1"/>
  <c r="Q107" i="1"/>
  <c r="Q161" i="1"/>
  <c r="Q160" i="1"/>
  <c r="Q87" i="1"/>
  <c r="Q80" i="1"/>
  <c r="Q72" i="1"/>
  <c r="Q181" i="1"/>
  <c r="Q62" i="1"/>
  <c r="Q176" i="1"/>
  <c r="Q53" i="1"/>
  <c r="Q48" i="1"/>
  <c r="Q42" i="1"/>
  <c r="Q37" i="1"/>
  <c r="Q144" i="1"/>
  <c r="Q28" i="1"/>
  <c r="Q20" i="1"/>
  <c r="Q14" i="1"/>
  <c r="Q7" i="1"/>
  <c r="Q3" i="1"/>
  <c r="J133" i="1"/>
  <c r="J186" i="1"/>
  <c r="J122" i="1"/>
  <c r="J117" i="1"/>
  <c r="J112" i="1"/>
  <c r="J193" i="1"/>
  <c r="J104" i="1"/>
  <c r="J97" i="1"/>
  <c r="J90" i="1"/>
  <c r="J85" i="1"/>
  <c r="J77" i="1"/>
  <c r="J70" i="1"/>
  <c r="J66" i="1"/>
  <c r="J60" i="1"/>
  <c r="J55" i="1"/>
  <c r="J151" i="1"/>
  <c r="J175" i="1"/>
  <c r="J148" i="1"/>
  <c r="J173" i="1"/>
  <c r="J171" i="1"/>
  <c r="J25" i="1"/>
  <c r="J18" i="1"/>
  <c r="J11" i="1"/>
  <c r="Q189" i="1"/>
  <c r="Q130" i="1"/>
  <c r="Q123" i="1"/>
  <c r="Q165" i="1"/>
  <c r="Q163" i="1"/>
  <c r="Q199" i="1"/>
  <c r="Q200" i="1" s="1"/>
  <c r="Q106" i="1"/>
  <c r="Q99" i="1"/>
  <c r="Q92" i="1"/>
  <c r="Q86" i="1"/>
  <c r="Q79" i="1"/>
  <c r="Q71" i="1"/>
  <c r="Q180" i="1"/>
  <c r="Q61" i="1"/>
  <c r="Q57" i="1"/>
  <c r="Q52" i="1"/>
  <c r="Q47" i="1"/>
  <c r="Q41" i="1"/>
  <c r="Q145" i="1"/>
  <c r="Q143" i="1"/>
  <c r="Q27" i="1"/>
  <c r="Q19" i="1"/>
  <c r="Q13" i="1"/>
  <c r="Q6" i="1"/>
  <c r="T129" i="1"/>
  <c r="T194" i="1"/>
  <c r="T158" i="1"/>
  <c r="T179" i="1"/>
  <c r="T46" i="1"/>
  <c r="T144" i="1"/>
  <c r="M162" i="1"/>
  <c r="M168" i="1" s="1"/>
  <c r="T186" i="1"/>
  <c r="T193" i="1"/>
  <c r="T85" i="1"/>
  <c r="T60" i="1"/>
  <c r="T175" i="1"/>
  <c r="T172" i="1"/>
  <c r="T14" i="1"/>
  <c r="M191" i="1"/>
  <c r="M198" i="1" s="1"/>
  <c r="T166" i="1"/>
  <c r="T105" i="1"/>
  <c r="T78" i="1"/>
  <c r="T56" i="1"/>
  <c r="T42" i="1"/>
  <c r="T171" i="1"/>
  <c r="T12" i="1"/>
  <c r="M67" i="1"/>
  <c r="T122" i="1"/>
  <c r="T104" i="1"/>
  <c r="T77" i="1"/>
  <c r="T55" i="1"/>
  <c r="T40" i="1"/>
  <c r="T28" i="1"/>
  <c r="T11" i="1"/>
  <c r="T98" i="1"/>
  <c r="T53" i="1"/>
  <c r="T148" i="1"/>
  <c r="T26" i="1"/>
  <c r="T7" i="1"/>
  <c r="T117" i="1"/>
  <c r="T97" i="1"/>
  <c r="T70" i="1"/>
  <c r="T51" i="1"/>
  <c r="T37" i="1"/>
  <c r="T25" i="1"/>
  <c r="T140" i="1"/>
  <c r="T134" i="1"/>
  <c r="T91" i="1"/>
  <c r="T151" i="1"/>
  <c r="T36" i="1"/>
  <c r="T20" i="1"/>
  <c r="T139" i="1"/>
  <c r="T133" i="1"/>
  <c r="T112" i="1"/>
  <c r="T90" i="1"/>
  <c r="T66" i="1"/>
  <c r="T48" i="1"/>
  <c r="T173" i="1"/>
  <c r="T170" i="1"/>
  <c r="T3" i="1"/>
  <c r="T189" i="1"/>
  <c r="T130" i="1"/>
  <c r="T123" i="1"/>
  <c r="T165" i="1"/>
  <c r="T163" i="1"/>
  <c r="T199" i="1"/>
  <c r="T106" i="1"/>
  <c r="T99" i="1"/>
  <c r="T92" i="1"/>
  <c r="T86" i="1"/>
  <c r="T79" i="1"/>
  <c r="T71" i="1"/>
  <c r="T180" i="1"/>
  <c r="T61" i="1"/>
  <c r="T57" i="1"/>
  <c r="T52" i="1"/>
  <c r="T47" i="1"/>
  <c r="T41" i="1"/>
  <c r="T145" i="1"/>
  <c r="T143" i="1"/>
  <c r="T27" i="1"/>
  <c r="T19" i="1"/>
  <c r="T13" i="1"/>
  <c r="T6" i="1"/>
  <c r="T167" i="1"/>
  <c r="T128" i="1"/>
  <c r="T121" i="1"/>
  <c r="T116" i="1"/>
  <c r="T196" i="1"/>
  <c r="T192" i="1"/>
  <c r="T103" i="1"/>
  <c r="T96" i="1"/>
  <c r="T89" i="1"/>
  <c r="T84" i="1"/>
  <c r="T76" i="1"/>
  <c r="T157" i="1"/>
  <c r="T65" i="1"/>
  <c r="T59" i="1"/>
  <c r="T154" i="1"/>
  <c r="T50" i="1"/>
  <c r="T45" i="1"/>
  <c r="T147" i="1"/>
  <c r="T35" i="1"/>
  <c r="T31" i="1"/>
  <c r="T24" i="1"/>
  <c r="T17" i="1"/>
  <c r="T10" i="1"/>
  <c r="T5" i="1"/>
  <c r="T132" i="1"/>
  <c r="T127" i="1"/>
  <c r="T120" i="1"/>
  <c r="T197" i="1"/>
  <c r="T111" i="1"/>
  <c r="T183" i="1"/>
  <c r="T102" i="1"/>
  <c r="T95" i="1"/>
  <c r="T88" i="1"/>
  <c r="T83" i="1"/>
  <c r="T75" i="1"/>
  <c r="T156" i="1"/>
  <c r="T64" i="1"/>
  <c r="T58" i="1"/>
  <c r="T153" i="1"/>
  <c r="T150" i="1"/>
  <c r="T44" i="1"/>
  <c r="T39" i="1"/>
  <c r="T34" i="1"/>
  <c r="T30" i="1"/>
  <c r="T23" i="1"/>
  <c r="T16" i="1"/>
  <c r="T169" i="1"/>
  <c r="T138" i="1"/>
  <c r="T131" i="1"/>
  <c r="T126" i="1"/>
  <c r="T119" i="1"/>
  <c r="T115" i="1"/>
  <c r="T110" i="1"/>
  <c r="T109" i="1"/>
  <c r="T101" i="1"/>
  <c r="T94" i="1"/>
  <c r="T159" i="1"/>
  <c r="T82" i="1"/>
  <c r="T74" i="1"/>
  <c r="T69" i="1"/>
  <c r="T63" i="1"/>
  <c r="T178" i="1"/>
  <c r="T152" i="1"/>
  <c r="T149" i="1"/>
  <c r="T174" i="1"/>
  <c r="T146" i="1"/>
  <c r="T33" i="1"/>
  <c r="T142" i="1"/>
  <c r="T22" i="1"/>
  <c r="T141" i="1"/>
  <c r="T9" i="1"/>
  <c r="T4" i="1"/>
  <c r="T2" i="1"/>
  <c r="T188" i="1"/>
  <c r="T125" i="1"/>
  <c r="T118" i="1"/>
  <c r="T114" i="1"/>
  <c r="T184" i="1"/>
  <c r="T108" i="1"/>
  <c r="T100" i="1"/>
  <c r="T93" i="1"/>
  <c r="T182" i="1"/>
  <c r="T81" i="1"/>
  <c r="T73" i="1"/>
  <c r="T68" i="1"/>
  <c r="T155" i="1"/>
  <c r="T177" i="1"/>
  <c r="T54" i="1"/>
  <c r="T49" i="1"/>
  <c r="T43" i="1"/>
  <c r="T38" i="1"/>
  <c r="T32" i="1"/>
  <c r="T29" i="1"/>
  <c r="T21" i="1"/>
  <c r="T15" i="1"/>
  <c r="T8" i="1"/>
  <c r="T137" i="1"/>
  <c r="T135" i="1"/>
  <c r="T187" i="1"/>
  <c r="T124" i="1"/>
  <c r="T185" i="1"/>
  <c r="T113" i="1"/>
  <c r="T195" i="1"/>
  <c r="T107" i="1"/>
  <c r="T161" i="1"/>
  <c r="T160" i="1"/>
  <c r="T87" i="1"/>
  <c r="T80" i="1"/>
  <c r="T72" i="1"/>
  <c r="T181" i="1"/>
  <c r="T62" i="1"/>
  <c r="T176" i="1"/>
  <c r="K14" i="1" l="1"/>
  <c r="K181" i="1"/>
  <c r="K169" i="1"/>
  <c r="K186" i="1"/>
  <c r="Q168" i="1"/>
  <c r="Q136" i="1"/>
  <c r="Q201" i="1" s="1"/>
  <c r="Q198" i="1"/>
  <c r="M136" i="1"/>
  <c r="M201" i="1" s="1"/>
  <c r="J168" i="1"/>
  <c r="K145" i="1" s="1"/>
  <c r="J136" i="1"/>
  <c r="Q190" i="1"/>
  <c r="J198" i="1"/>
  <c r="J190" i="1"/>
  <c r="K175" i="1" s="1"/>
  <c r="K178" i="1" l="1"/>
  <c r="K156" i="1"/>
  <c r="K173" i="1"/>
  <c r="K180" i="1"/>
  <c r="K187" i="1"/>
  <c r="K150" i="1"/>
  <c r="J201" i="1"/>
  <c r="K185" i="1"/>
  <c r="K171" i="1"/>
  <c r="K158" i="1"/>
  <c r="K110" i="1"/>
  <c r="K140" i="1"/>
  <c r="K76" i="1"/>
  <c r="K126" i="1"/>
  <c r="K57" i="1"/>
  <c r="K55" i="1"/>
  <c r="K133" i="1"/>
  <c r="K152" i="1"/>
  <c r="K19" i="1"/>
  <c r="K137" i="1"/>
  <c r="K56" i="1"/>
  <c r="K146" i="1"/>
  <c r="K142" i="1"/>
  <c r="K84" i="1"/>
  <c r="K100" i="1"/>
  <c r="K13" i="1"/>
  <c r="K174" i="1"/>
  <c r="K33" i="1"/>
  <c r="K86" i="1"/>
  <c r="K103" i="1"/>
  <c r="K22" i="1"/>
  <c r="K71" i="1"/>
  <c r="K34" i="1"/>
  <c r="K50" i="1"/>
  <c r="K184" i="1"/>
  <c r="K27" i="1"/>
  <c r="K188" i="1"/>
  <c r="K11" i="1"/>
  <c r="K167" i="1"/>
  <c r="K9" i="1"/>
  <c r="K162" i="1"/>
  <c r="K83" i="1"/>
  <c r="K161" i="1"/>
  <c r="K12" i="1"/>
  <c r="K43" i="1"/>
  <c r="K118" i="1"/>
  <c r="K147" i="1"/>
  <c r="K54" i="1"/>
  <c r="K179" i="1"/>
  <c r="K115" i="1"/>
  <c r="K46" i="1"/>
  <c r="K58" i="1"/>
  <c r="K36" i="1"/>
  <c r="K73" i="1"/>
  <c r="K77" i="1"/>
  <c r="K47" i="1"/>
  <c r="K80" i="1"/>
  <c r="K62" i="1"/>
  <c r="K70" i="1"/>
  <c r="K2" i="1"/>
  <c r="K52" i="1"/>
  <c r="K31" i="1"/>
  <c r="K104" i="1"/>
  <c r="K94" i="1"/>
  <c r="K25" i="1"/>
  <c r="K30" i="1"/>
  <c r="K87" i="1"/>
  <c r="K97" i="1"/>
  <c r="K16" i="1"/>
  <c r="K72" i="1"/>
  <c r="K79" i="1"/>
  <c r="K109" i="1"/>
  <c r="K28" i="1"/>
  <c r="K98" i="1"/>
  <c r="K123" i="1"/>
  <c r="K138" i="1"/>
  <c r="K20" i="1"/>
  <c r="K93" i="1"/>
  <c r="K6" i="1"/>
  <c r="K59" i="1"/>
  <c r="K90" i="1"/>
  <c r="K149" i="1"/>
  <c r="K121" i="1"/>
  <c r="K119" i="1"/>
  <c r="K151" i="1"/>
  <c r="K85" i="1"/>
  <c r="K163" i="1"/>
  <c r="K129" i="1"/>
  <c r="K61" i="1"/>
  <c r="K49" i="1"/>
  <c r="K4" i="1"/>
  <c r="K74" i="1"/>
  <c r="K130" i="1"/>
  <c r="K139" i="1"/>
  <c r="K63" i="1"/>
  <c r="K165" i="1"/>
  <c r="K141" i="1"/>
  <c r="K125" i="1"/>
  <c r="K41" i="1"/>
  <c r="K154" i="1"/>
  <c r="K114" i="1"/>
  <c r="K143" i="1"/>
  <c r="K82" i="1"/>
  <c r="K5" i="1"/>
  <c r="K155" i="1"/>
  <c r="K164" i="1"/>
  <c r="K182" i="1"/>
  <c r="K17" i="1"/>
  <c r="K89" i="1"/>
  <c r="K108" i="1"/>
  <c r="K67" i="1"/>
  <c r="K39" i="1"/>
  <c r="K53" i="1"/>
  <c r="K60" i="1"/>
  <c r="K160" i="1"/>
  <c r="K32" i="1"/>
  <c r="K132" i="1"/>
  <c r="K8" i="1"/>
  <c r="K170" i="1"/>
  <c r="K124" i="1"/>
  <c r="K65" i="1"/>
  <c r="K81" i="1"/>
  <c r="K134" i="1"/>
  <c r="K10" i="1"/>
  <c r="K68" i="1"/>
  <c r="K166" i="1"/>
  <c r="K51" i="1"/>
  <c r="K102" i="1"/>
  <c r="K21" i="1"/>
  <c r="K172" i="1"/>
  <c r="K135" i="1"/>
  <c r="K111" i="1"/>
  <c r="K45" i="1"/>
  <c r="K177" i="1"/>
  <c r="K26" i="1"/>
  <c r="K131" i="1"/>
  <c r="K7" i="1"/>
  <c r="K18" i="1"/>
  <c r="K189" i="1"/>
  <c r="K37" i="1"/>
  <c r="K88" i="1"/>
  <c r="K107" i="1"/>
  <c r="K112" i="1"/>
  <c r="K40" i="1"/>
  <c r="K75" i="1"/>
  <c r="K106" i="1"/>
  <c r="K42" i="1"/>
  <c r="K144" i="1"/>
  <c r="K3" i="1"/>
  <c r="K157" i="1"/>
  <c r="K101" i="1"/>
  <c r="K105" i="1"/>
  <c r="K23" i="1"/>
  <c r="K128" i="1"/>
  <c r="K35" i="1"/>
  <c r="K148" i="1"/>
  <c r="K96" i="1"/>
  <c r="K120" i="1"/>
  <c r="K127" i="1"/>
  <c r="K24" i="1"/>
  <c r="K38" i="1"/>
  <c r="K91" i="1"/>
  <c r="K183" i="1"/>
  <c r="K29" i="1"/>
  <c r="K78" i="1"/>
  <c r="K69" i="1"/>
  <c r="K153" i="1"/>
  <c r="K113" i="1"/>
  <c r="K122" i="1"/>
  <c r="K48" i="1"/>
  <c r="K64" i="1"/>
  <c r="K95" i="1"/>
  <c r="K15" i="1"/>
  <c r="K117" i="1"/>
  <c r="K159" i="1"/>
  <c r="K99" i="1"/>
  <c r="K116" i="1"/>
  <c r="K92" i="1"/>
  <c r="K44" i="1"/>
  <c r="K176" i="1"/>
  <c r="K66" i="1"/>
</calcChain>
</file>

<file path=xl/sharedStrings.xml><?xml version="1.0" encoding="utf-8"?>
<sst xmlns="http://schemas.openxmlformats.org/spreadsheetml/2006/main" count="1075" uniqueCount="154">
  <si>
    <t>VID</t>
  </si>
  <si>
    <t>Sex</t>
  </si>
  <si>
    <t>Breed</t>
  </si>
  <si>
    <t>Weight</t>
  </si>
  <si>
    <t>Heifer</t>
  </si>
  <si>
    <t>5 21</t>
  </si>
  <si>
    <t>Bull</t>
  </si>
  <si>
    <t>205J2</t>
  </si>
  <si>
    <t>J1</t>
  </si>
  <si>
    <t>017J2</t>
  </si>
  <si>
    <t>1 35</t>
  </si>
  <si>
    <t>711J</t>
  </si>
  <si>
    <t>5 21 CLR</t>
  </si>
  <si>
    <t>21 5</t>
  </si>
  <si>
    <t>46 1</t>
  </si>
  <si>
    <t>23 1</t>
  </si>
  <si>
    <t>30 J10</t>
  </si>
  <si>
    <t>413J2</t>
  </si>
  <si>
    <t>S 7821</t>
  </si>
  <si>
    <t xml:space="preserve"> 506 J</t>
  </si>
  <si>
    <t>446 J</t>
  </si>
  <si>
    <t>J150</t>
  </si>
  <si>
    <t>73 21</t>
  </si>
  <si>
    <t>64 21</t>
  </si>
  <si>
    <t>S 178</t>
  </si>
  <si>
    <t>2 1</t>
  </si>
  <si>
    <t>4303 J</t>
  </si>
  <si>
    <t>221 CC</t>
  </si>
  <si>
    <t>S 621</t>
  </si>
  <si>
    <t>911J</t>
  </si>
  <si>
    <t>46 1 AJ</t>
  </si>
  <si>
    <t>1 21</t>
  </si>
  <si>
    <t>1017 J</t>
  </si>
  <si>
    <t>SP6 PB</t>
  </si>
  <si>
    <t>J53</t>
  </si>
  <si>
    <t>10J</t>
  </si>
  <si>
    <t>42 21</t>
  </si>
  <si>
    <t>64 21 JG</t>
  </si>
  <si>
    <t>816 1</t>
  </si>
  <si>
    <t>305 1</t>
  </si>
  <si>
    <t>221 ES</t>
  </si>
  <si>
    <t>748J</t>
  </si>
  <si>
    <t>5 21 DL</t>
  </si>
  <si>
    <t>J026</t>
  </si>
  <si>
    <t>315D</t>
  </si>
  <si>
    <t>30J</t>
  </si>
  <si>
    <t>S170J</t>
  </si>
  <si>
    <t>421 ES</t>
  </si>
  <si>
    <t>371J</t>
  </si>
  <si>
    <t>J33</t>
  </si>
  <si>
    <t>90J</t>
  </si>
  <si>
    <t>110 21</t>
  </si>
  <si>
    <t>17 21</t>
  </si>
  <si>
    <t>31 1</t>
  </si>
  <si>
    <t>S J06</t>
  </si>
  <si>
    <t>S 056J</t>
  </si>
  <si>
    <t>62 1</t>
  </si>
  <si>
    <t>53 1</t>
  </si>
  <si>
    <t>521 ES</t>
  </si>
  <si>
    <t>724J</t>
  </si>
  <si>
    <t>59 21</t>
  </si>
  <si>
    <t>213 21</t>
  </si>
  <si>
    <t>68 1</t>
  </si>
  <si>
    <t>321 J</t>
  </si>
  <si>
    <t>42 1</t>
  </si>
  <si>
    <t>118 JB</t>
  </si>
  <si>
    <t>102 GL</t>
  </si>
  <si>
    <t>TF03</t>
  </si>
  <si>
    <t>J11</t>
  </si>
  <si>
    <t>121 ES</t>
  </si>
  <si>
    <t>142 VB</t>
  </si>
  <si>
    <t>420 1</t>
  </si>
  <si>
    <t>26 1</t>
  </si>
  <si>
    <t>JB3</t>
  </si>
  <si>
    <t>24 1</t>
  </si>
  <si>
    <t>2J</t>
  </si>
  <si>
    <t>97 21</t>
  </si>
  <si>
    <t>336J</t>
  </si>
  <si>
    <t>428 21</t>
  </si>
  <si>
    <t>33 1</t>
  </si>
  <si>
    <t>620 21</t>
  </si>
  <si>
    <t>21 15</t>
  </si>
  <si>
    <t>J07</t>
  </si>
  <si>
    <t>066J</t>
  </si>
  <si>
    <t>7150J</t>
  </si>
  <si>
    <t>100 HE</t>
  </si>
  <si>
    <t>213 NA</t>
  </si>
  <si>
    <t>421 CR</t>
  </si>
  <si>
    <t>344 9-2</t>
  </si>
  <si>
    <t>1796J</t>
  </si>
  <si>
    <t>5P01</t>
  </si>
  <si>
    <t>136J</t>
  </si>
  <si>
    <t>S R1</t>
  </si>
  <si>
    <t>295J</t>
  </si>
  <si>
    <t>942J1</t>
  </si>
  <si>
    <t>104 GD</t>
  </si>
  <si>
    <t>58 LZ</t>
  </si>
  <si>
    <t>J44</t>
  </si>
  <si>
    <t>133 RH</t>
  </si>
  <si>
    <t>23J</t>
  </si>
  <si>
    <t>85 J</t>
  </si>
  <si>
    <t>723 21</t>
  </si>
  <si>
    <t>155 J</t>
  </si>
  <si>
    <t>S 4811</t>
  </si>
  <si>
    <t>258J</t>
  </si>
  <si>
    <t>S 2107</t>
  </si>
  <si>
    <t>S 2108</t>
  </si>
  <si>
    <t>2117 BK</t>
  </si>
  <si>
    <t>56 21</t>
  </si>
  <si>
    <t>616 21</t>
  </si>
  <si>
    <t>S 8 21</t>
  </si>
  <si>
    <t>S 004</t>
  </si>
  <si>
    <t>S 193</t>
  </si>
  <si>
    <t>S 313</t>
  </si>
  <si>
    <t>S 508</t>
  </si>
  <si>
    <t>S 818</t>
  </si>
  <si>
    <t>S 162</t>
  </si>
  <si>
    <t>S 161</t>
  </si>
  <si>
    <t>S 121</t>
  </si>
  <si>
    <t>S 03 21</t>
  </si>
  <si>
    <t>HH</t>
  </si>
  <si>
    <t>SC</t>
  </si>
  <si>
    <t xml:space="preserve"> Rumpfat</t>
  </si>
  <si>
    <t xml:space="preserve"> FT</t>
  </si>
  <si>
    <t xml:space="preserve"> IMF</t>
  </si>
  <si>
    <t xml:space="preserve"> REA/CWT</t>
  </si>
  <si>
    <t>REA</t>
  </si>
  <si>
    <t>Reg,</t>
  </si>
  <si>
    <t>Order</t>
  </si>
  <si>
    <t>Birthdate</t>
  </si>
  <si>
    <t>NE</t>
  </si>
  <si>
    <t>Scan Date</t>
  </si>
  <si>
    <t>DOA</t>
  </si>
  <si>
    <t>Adj REA</t>
  </si>
  <si>
    <t>Adj Fat</t>
  </si>
  <si>
    <t>Adj IMF</t>
  </si>
  <si>
    <t>WDA</t>
  </si>
  <si>
    <t>*5</t>
  </si>
  <si>
    <t>SG</t>
  </si>
  <si>
    <t>*Heifer</t>
  </si>
  <si>
    <t>Frame Score</t>
  </si>
  <si>
    <t>Heifer Average</t>
  </si>
  <si>
    <t>Bull Average</t>
  </si>
  <si>
    <t>*Heifer Average</t>
  </si>
  <si>
    <t>Grand Average</t>
  </si>
  <si>
    <t>WDA Rat.</t>
  </si>
  <si>
    <t>REA Rat.</t>
  </si>
  <si>
    <t>IMF Rat.</t>
  </si>
  <si>
    <t>Score</t>
  </si>
  <si>
    <t>Awards</t>
  </si>
  <si>
    <t>Top Carcass</t>
  </si>
  <si>
    <t>High REA/CWT</t>
  </si>
  <si>
    <t>Top Carcass, High IMF</t>
  </si>
  <si>
    <t>High IMF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</si>
</sst>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0"/>
      <name val="Arial"/>
    </font>
    <font>
      <sz val="8"/>
      <name val="Arial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Font="1" applyAlignment="1">
      <alignment horizontal="center"/>
    </xf>
    <xf numFmtId="14" fontId="0" fillId="0" borderId="0" xfId="0" applyNumberFormat="1"/>
    <xf numFmtId="14" fontId="3" fillId="0" borderId="0" xfId="0" applyNumberFormat="1" applyFont="1"/>
    <xf numFmtId="2" fontId="0" fillId="0" borderId="0" xfId="0" applyNumberFormat="1"/>
    <xf numFmtId="2" fontId="3" fillId="0" borderId="0" xfId="0" applyNumberFormat="1" applyFont="1"/>
    <xf numFmtId="164" fontId="0" fillId="0" borderId="0" xfId="0" applyNumberFormat="1"/>
    <xf numFmtId="16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201"/>
  <sheetViews>
    <sheetView topLeftCell="F160" zoomScale="90" zoomScaleNormal="90" workbookViewId="0">
      <selection sqref="A1:Y201"/>
    </sheetView>
  </sheetViews>
  <sheetFormatPr baseColWidth="10" defaultColWidth="8.83203125" defaultRowHeight="13" outlineLevelRow="2" x14ac:dyDescent="0.15"/>
  <cols>
    <col min="1" max="2" width="10.33203125" style="1" customWidth="1"/>
    <col min="3" max="3" width="15" style="1" customWidth="1"/>
    <col min="4" max="4" width="6.6640625" style="1" customWidth="1"/>
    <col min="5" max="5" width="9.5" style="1" customWidth="1"/>
    <col min="6" max="8" width="15.1640625" style="1" customWidth="1"/>
    <col min="9" max="11" width="9" style="1" customWidth="1"/>
    <col min="12" max="13" width="9.1640625" style="1" customWidth="1"/>
    <col min="14" max="15" width="9.83203125" style="1" customWidth="1"/>
    <col min="16" max="21" width="9.1640625" style="1" customWidth="1"/>
    <col min="22" max="22" width="5.5" style="1" customWidth="1"/>
    <col min="23" max="23" width="6" style="1" customWidth="1"/>
    <col min="24" max="24" width="11.1640625" bestFit="1" customWidth="1"/>
  </cols>
  <sheetData>
    <row r="1" spans="1:25" x14ac:dyDescent="0.15">
      <c r="A1" s="1" t="s">
        <v>0</v>
      </c>
      <c r="B1" s="1" t="s">
        <v>129</v>
      </c>
      <c r="C1" s="1" t="s">
        <v>127</v>
      </c>
      <c r="D1" s="1" t="s">
        <v>128</v>
      </c>
      <c r="E1" s="1" t="s">
        <v>1</v>
      </c>
      <c r="F1" s="1" t="s">
        <v>2</v>
      </c>
      <c r="G1" s="1" t="s">
        <v>131</v>
      </c>
      <c r="H1" s="1" t="s">
        <v>132</v>
      </c>
      <c r="I1" s="1" t="s">
        <v>3</v>
      </c>
      <c r="J1" s="1" t="s">
        <v>136</v>
      </c>
      <c r="K1" s="10" t="s">
        <v>145</v>
      </c>
      <c r="L1" s="1" t="s">
        <v>126</v>
      </c>
      <c r="M1" s="1" t="s">
        <v>133</v>
      </c>
      <c r="N1" s="1" t="s">
        <v>125</v>
      </c>
      <c r="O1" s="10" t="s">
        <v>146</v>
      </c>
      <c r="P1" s="1" t="s">
        <v>124</v>
      </c>
      <c r="Q1" s="1" t="s">
        <v>135</v>
      </c>
      <c r="R1" s="10" t="s">
        <v>147</v>
      </c>
      <c r="S1" s="1" t="s">
        <v>123</v>
      </c>
      <c r="T1" s="1" t="s">
        <v>134</v>
      </c>
      <c r="U1" s="1" t="s">
        <v>122</v>
      </c>
      <c r="V1" s="1" t="s">
        <v>121</v>
      </c>
      <c r="W1" s="1" t="s">
        <v>120</v>
      </c>
      <c r="X1" s="1" t="s">
        <v>140</v>
      </c>
      <c r="Y1" s="12" t="s">
        <v>148</v>
      </c>
    </row>
    <row r="2" spans="1:25" outlineLevel="2" x14ac:dyDescent="0.15">
      <c r="A2" s="1">
        <v>521</v>
      </c>
      <c r="B2" s="2">
        <v>44339</v>
      </c>
      <c r="C2" s="1">
        <v>20211779</v>
      </c>
      <c r="D2" s="1">
        <v>1</v>
      </c>
      <c r="E2" s="1" t="s">
        <v>4</v>
      </c>
      <c r="F2" s="1" t="s">
        <v>138</v>
      </c>
      <c r="G2" s="2">
        <v>44731</v>
      </c>
      <c r="H2" s="4">
        <f t="shared" ref="H2:H33" si="0">G2-B2</f>
        <v>392</v>
      </c>
      <c r="I2" s="1">
        <v>1160</v>
      </c>
      <c r="J2" s="1">
        <f t="shared" ref="J2:J33" si="1">I2/H2</f>
        <v>2.9591836734693877</v>
      </c>
      <c r="K2" s="1">
        <f>J2/J$136*100</f>
        <v>122.15117117314551</v>
      </c>
      <c r="L2" s="1">
        <v>12.949199999999999</v>
      </c>
      <c r="M2" s="1">
        <f t="shared" ref="M2:M33" si="2">ROUND(L2+4.42*(LN(365)-LN(H2)),2)</f>
        <v>12.63</v>
      </c>
      <c r="N2" s="1">
        <v>1.1163099999999999</v>
      </c>
      <c r="O2" s="1">
        <f>N2/N$136*100</f>
        <v>97.013209579898728</v>
      </c>
      <c r="P2" s="1">
        <v>4.5088699999999999</v>
      </c>
      <c r="Q2" s="1">
        <f t="shared" ref="Q2:Q33" si="3">ROUND(P2+0.16*(LN(365)-LN(H2)),3)</f>
        <v>4.4969999999999999</v>
      </c>
      <c r="R2" s="1">
        <f>Q2/Q$136*100</f>
        <v>113.6347007509042</v>
      </c>
      <c r="S2" s="1">
        <v>0.38910800000000001</v>
      </c>
      <c r="T2" s="1">
        <f t="shared" ref="T2:T33" si="4">ROUND(S2+0.087*(LN(365)-LN(H2)),4)</f>
        <v>0.38290000000000002</v>
      </c>
      <c r="U2" s="1">
        <v>0.54836499999999999</v>
      </c>
      <c r="W2" s="1">
        <v>53</v>
      </c>
      <c r="X2" s="3">
        <f xml:space="preserve"> -11.7086+(0.4723*W2)-(0.0239*H2)+(0.0000146*H2*H2 )+(0.0000759*W2*H2)</f>
        <v>7.7748927999999999</v>
      </c>
      <c r="Y2">
        <f>SUM((2*O2),K2,R2)</f>
        <v>429.81229108384713</v>
      </c>
    </row>
    <row r="3" spans="1:25" outlineLevel="2" x14ac:dyDescent="0.15">
      <c r="A3" s="1">
        <v>421</v>
      </c>
      <c r="B3" s="2">
        <v>44307</v>
      </c>
      <c r="C3" s="1">
        <v>20210654</v>
      </c>
      <c r="D3" s="1">
        <v>2</v>
      </c>
      <c r="E3" s="1" t="s">
        <v>4</v>
      </c>
      <c r="F3" s="1" t="s">
        <v>138</v>
      </c>
      <c r="G3" s="2">
        <v>44731</v>
      </c>
      <c r="H3" s="4">
        <f t="shared" si="0"/>
        <v>424</v>
      </c>
      <c r="I3" s="1">
        <v>1115</v>
      </c>
      <c r="J3" s="1">
        <f t="shared" si="1"/>
        <v>2.6297169811320753</v>
      </c>
      <c r="K3" s="1">
        <f>J3/J$136*100</f>
        <v>108.55122376455442</v>
      </c>
      <c r="L3" s="1">
        <v>12.1294</v>
      </c>
      <c r="M3" s="1">
        <f t="shared" si="2"/>
        <v>11.47</v>
      </c>
      <c r="N3" s="1">
        <v>1.0878399999999999</v>
      </c>
      <c r="O3" s="1">
        <f>N3/N$136*100</f>
        <v>94.539016858576048</v>
      </c>
      <c r="P3" s="1">
        <v>4.1638400000000004</v>
      </c>
      <c r="Q3" s="1">
        <f t="shared" si="3"/>
        <v>4.1399999999999997</v>
      </c>
      <c r="R3" s="1">
        <f>Q3/Q$136*100</f>
        <v>104.61366713558893</v>
      </c>
      <c r="S3" s="1">
        <v>0.40685500000000002</v>
      </c>
      <c r="T3" s="1">
        <f t="shared" si="4"/>
        <v>0.39379999999999998</v>
      </c>
      <c r="U3" s="1">
        <v>0.49559399999999998</v>
      </c>
      <c r="W3" s="1">
        <v>53</v>
      </c>
      <c r="X3" s="3">
        <f t="shared" ref="X3:X66" si="5" xml:space="preserve"> -11.7086+(0.4723*W3)-(0.0239*H3)+(0.0000146*H3*H3 )+(0.0000759*W3*H3)</f>
        <v>7.5200543999999985</v>
      </c>
      <c r="Y3">
        <f t="shared" ref="Y3:Y66" si="6">SUM((2*O3),K3,R3)</f>
        <v>402.24292461729544</v>
      </c>
    </row>
    <row r="4" spans="1:25" outlineLevel="2" x14ac:dyDescent="0.15">
      <c r="A4" s="1">
        <v>160</v>
      </c>
      <c r="B4" s="2">
        <v>44352</v>
      </c>
      <c r="C4" s="1">
        <v>20212440</v>
      </c>
      <c r="D4" s="1">
        <v>4</v>
      </c>
      <c r="E4" s="1" t="s">
        <v>4</v>
      </c>
      <c r="F4" s="1" t="s">
        <v>138</v>
      </c>
      <c r="G4" s="2">
        <v>44731</v>
      </c>
      <c r="H4" s="4">
        <f t="shared" si="0"/>
        <v>379</v>
      </c>
      <c r="I4" s="1">
        <v>884</v>
      </c>
      <c r="J4" s="1">
        <f t="shared" si="1"/>
        <v>2.3324538258575198</v>
      </c>
      <c r="K4" s="1">
        <f t="shared" ref="K4:K67" si="7">J4/J$136*100</f>
        <v>96.280595587953272</v>
      </c>
      <c r="L4" s="1">
        <v>10.0998</v>
      </c>
      <c r="M4" s="1">
        <f t="shared" si="2"/>
        <v>9.93</v>
      </c>
      <c r="N4" s="1">
        <v>1.1425099999999999</v>
      </c>
      <c r="O4" s="1">
        <f t="shared" ref="O4:O67" si="8">N4/N$136*100</f>
        <v>99.29012736348335</v>
      </c>
      <c r="P4" s="1">
        <v>3.6697000000000002</v>
      </c>
      <c r="Q4" s="1">
        <f t="shared" si="3"/>
        <v>3.6640000000000001</v>
      </c>
      <c r="R4" s="1">
        <f t="shared" ref="R4:R67" si="9">Q4/Q$136*100</f>
        <v>92.585622315168564</v>
      </c>
      <c r="S4" s="1">
        <v>0.27382200000000001</v>
      </c>
      <c r="T4" s="1">
        <f t="shared" si="4"/>
        <v>0.27050000000000002</v>
      </c>
      <c r="U4" s="1">
        <v>0.32188800000000001</v>
      </c>
      <c r="W4" s="1">
        <v>51</v>
      </c>
      <c r="X4" s="3">
        <f t="shared" si="5"/>
        <v>6.8848296999999992</v>
      </c>
      <c r="Y4">
        <f t="shared" si="6"/>
        <v>387.44647263008852</v>
      </c>
    </row>
    <row r="5" spans="1:25" outlineLevel="2" x14ac:dyDescent="0.15">
      <c r="A5" s="1">
        <v>102</v>
      </c>
      <c r="B5" s="2">
        <v>44328</v>
      </c>
      <c r="C5" s="1">
        <v>20211444</v>
      </c>
      <c r="D5" s="1">
        <v>6</v>
      </c>
      <c r="E5" s="1" t="s">
        <v>4</v>
      </c>
      <c r="F5" s="1" t="s">
        <v>138</v>
      </c>
      <c r="G5" s="2">
        <v>44731</v>
      </c>
      <c r="H5" s="4">
        <f t="shared" si="0"/>
        <v>403</v>
      </c>
      <c r="I5" s="1">
        <v>896</v>
      </c>
      <c r="J5" s="1">
        <f t="shared" si="1"/>
        <v>2.2233250620347396</v>
      </c>
      <c r="K5" s="1">
        <f t="shared" si="7"/>
        <v>91.77590517987133</v>
      </c>
      <c r="L5" s="1">
        <v>10.918200000000001</v>
      </c>
      <c r="M5" s="1">
        <f t="shared" si="2"/>
        <v>10.48</v>
      </c>
      <c r="N5" s="1">
        <v>1.21855</v>
      </c>
      <c r="O5" s="1">
        <f t="shared" si="8"/>
        <v>105.89840325141368</v>
      </c>
      <c r="P5" s="1">
        <v>4.1960100000000002</v>
      </c>
      <c r="Q5" s="1">
        <f t="shared" si="3"/>
        <v>4.18</v>
      </c>
      <c r="R5" s="1">
        <f t="shared" si="9"/>
        <v>105.62442720453183</v>
      </c>
      <c r="S5" s="1">
        <v>0.21734600000000001</v>
      </c>
      <c r="T5" s="1">
        <f t="shared" si="4"/>
        <v>0.2087</v>
      </c>
      <c r="U5" s="1">
        <v>0.304421</v>
      </c>
      <c r="W5" s="1">
        <v>50</v>
      </c>
      <c r="X5" s="3">
        <f t="shared" si="5"/>
        <v>6.1752563999999968</v>
      </c>
      <c r="Y5">
        <f t="shared" si="6"/>
        <v>409.19713888723049</v>
      </c>
    </row>
    <row r="6" spans="1:25" outlineLevel="2" x14ac:dyDescent="0.15">
      <c r="A6" s="1" t="s">
        <v>9</v>
      </c>
      <c r="B6" s="2">
        <v>44269</v>
      </c>
      <c r="C6" s="1">
        <v>20212899</v>
      </c>
      <c r="D6" s="1">
        <v>9</v>
      </c>
      <c r="E6" s="1" t="s">
        <v>4</v>
      </c>
      <c r="F6" s="1" t="s">
        <v>138</v>
      </c>
      <c r="G6" s="2">
        <v>44731</v>
      </c>
      <c r="H6" s="4">
        <f t="shared" si="0"/>
        <v>462</v>
      </c>
      <c r="I6" s="1">
        <v>1085</v>
      </c>
      <c r="J6" s="1">
        <f t="shared" si="1"/>
        <v>2.3484848484848486</v>
      </c>
      <c r="K6" s="1">
        <f t="shared" si="7"/>
        <v>96.942334907005261</v>
      </c>
      <c r="L6" s="1">
        <v>12.1967</v>
      </c>
      <c r="M6" s="1">
        <f t="shared" si="2"/>
        <v>11.16</v>
      </c>
      <c r="N6" s="1">
        <v>1.12412</v>
      </c>
      <c r="O6" s="1">
        <f t="shared" si="8"/>
        <v>97.691939652028353</v>
      </c>
      <c r="P6" s="1">
        <v>4.1364200000000002</v>
      </c>
      <c r="Q6" s="1">
        <f t="shared" si="3"/>
        <v>4.0990000000000002</v>
      </c>
      <c r="R6" s="1">
        <f t="shared" si="9"/>
        <v>103.57763806492248</v>
      </c>
      <c r="S6" s="1">
        <v>0.26748699999999997</v>
      </c>
      <c r="T6" s="1">
        <f t="shared" si="4"/>
        <v>0.247</v>
      </c>
      <c r="U6" s="1">
        <v>0.56483399999999995</v>
      </c>
      <c r="W6" s="1">
        <v>51</v>
      </c>
      <c r="X6" s="3">
        <f t="shared" si="5"/>
        <v>6.2415381999999981</v>
      </c>
      <c r="Y6">
        <f t="shared" si="6"/>
        <v>395.90385227598443</v>
      </c>
    </row>
    <row r="7" spans="1:25" outlineLevel="2" x14ac:dyDescent="0.15">
      <c r="A7" s="1">
        <v>161</v>
      </c>
      <c r="B7" s="2">
        <v>44348</v>
      </c>
      <c r="C7" s="1">
        <v>20213841</v>
      </c>
      <c r="D7" s="1">
        <v>10</v>
      </c>
      <c r="E7" s="1" t="s">
        <v>4</v>
      </c>
      <c r="F7" s="1" t="s">
        <v>138</v>
      </c>
      <c r="G7" s="2">
        <v>44731</v>
      </c>
      <c r="H7" s="4">
        <f t="shared" si="0"/>
        <v>383</v>
      </c>
      <c r="I7" s="1">
        <v>1140</v>
      </c>
      <c r="J7" s="1">
        <f t="shared" si="1"/>
        <v>2.9765013054830289</v>
      </c>
      <c r="K7" s="1">
        <f t="shared" si="7"/>
        <v>122.86602001858125</v>
      </c>
      <c r="L7" s="1">
        <v>12.943</v>
      </c>
      <c r="M7" s="1">
        <f t="shared" si="2"/>
        <v>12.73</v>
      </c>
      <c r="N7" s="1">
        <v>1.1353500000000001</v>
      </c>
      <c r="O7" s="1">
        <f t="shared" si="8"/>
        <v>98.667885709648786</v>
      </c>
      <c r="P7" s="1">
        <v>4.3047500000000003</v>
      </c>
      <c r="Q7" s="1">
        <f t="shared" si="3"/>
        <v>4.2969999999999997</v>
      </c>
      <c r="R7" s="1">
        <f t="shared" si="9"/>
        <v>108.58090040618977</v>
      </c>
      <c r="S7" s="1">
        <v>0.24786900000000001</v>
      </c>
      <c r="T7" s="1">
        <f t="shared" si="4"/>
        <v>0.2437</v>
      </c>
      <c r="U7" s="1">
        <v>0.43045499999999998</v>
      </c>
      <c r="W7" s="1">
        <v>52.5</v>
      </c>
      <c r="X7" s="3">
        <f t="shared" si="5"/>
        <v>7.6012686499999971</v>
      </c>
      <c r="Y7">
        <f t="shared" si="6"/>
        <v>428.78269184406855</v>
      </c>
    </row>
    <row r="8" spans="1:25" outlineLevel="2" x14ac:dyDescent="0.15">
      <c r="A8" s="1">
        <v>118</v>
      </c>
      <c r="B8" s="2">
        <v>44315</v>
      </c>
      <c r="C8" s="1">
        <v>20216264</v>
      </c>
      <c r="D8" s="1">
        <v>11</v>
      </c>
      <c r="E8" s="1" t="s">
        <v>4</v>
      </c>
      <c r="F8" s="1" t="s">
        <v>138</v>
      </c>
      <c r="G8" s="2">
        <v>44731</v>
      </c>
      <c r="H8" s="4">
        <f t="shared" si="0"/>
        <v>416</v>
      </c>
      <c r="I8" s="1">
        <v>942</v>
      </c>
      <c r="J8" s="1">
        <f t="shared" si="1"/>
        <v>2.2644230769230771</v>
      </c>
      <c r="K8" s="1">
        <f t="shared" si="7"/>
        <v>93.472376641413319</v>
      </c>
      <c r="L8" s="1">
        <v>11.6798</v>
      </c>
      <c r="M8" s="1">
        <f t="shared" si="2"/>
        <v>11.1</v>
      </c>
      <c r="N8" s="1">
        <v>1.2398899999999999</v>
      </c>
      <c r="O8" s="1">
        <f t="shared" si="8"/>
        <v>107.75296147666924</v>
      </c>
      <c r="P8" s="1">
        <v>4.7202299999999999</v>
      </c>
      <c r="Q8" s="1">
        <f t="shared" si="3"/>
        <v>4.6989999999999998</v>
      </c>
      <c r="R8" s="1">
        <f t="shared" si="9"/>
        <v>118.73903909906581</v>
      </c>
      <c r="S8" s="1">
        <v>0.26397599999999999</v>
      </c>
      <c r="T8" s="1">
        <f t="shared" si="4"/>
        <v>0.25259999999999999</v>
      </c>
      <c r="U8" s="1">
        <v>0.28358899999999998</v>
      </c>
      <c r="W8" s="1">
        <v>50</v>
      </c>
      <c r="X8" s="3">
        <f t="shared" si="5"/>
        <v>6.0693375999999972</v>
      </c>
      <c r="Y8">
        <f t="shared" si="6"/>
        <v>427.71733869381757</v>
      </c>
    </row>
    <row r="9" spans="1:25" outlineLevel="2" x14ac:dyDescent="0.15">
      <c r="A9" s="1" t="s">
        <v>10</v>
      </c>
      <c r="B9" s="2">
        <v>44281</v>
      </c>
      <c r="C9" s="1">
        <v>20211845</v>
      </c>
      <c r="D9" s="1">
        <v>12</v>
      </c>
      <c r="E9" s="1" t="s">
        <v>4</v>
      </c>
      <c r="F9" s="1" t="s">
        <v>138</v>
      </c>
      <c r="G9" s="2">
        <v>44731</v>
      </c>
      <c r="H9" s="4">
        <f t="shared" si="0"/>
        <v>450</v>
      </c>
      <c r="I9" s="1">
        <v>1060</v>
      </c>
      <c r="J9" s="1">
        <f t="shared" si="1"/>
        <v>2.3555555555555556</v>
      </c>
      <c r="K9" s="1">
        <f t="shared" si="7"/>
        <v>97.234204302424203</v>
      </c>
      <c r="L9" s="1">
        <v>11.785</v>
      </c>
      <c r="M9" s="1">
        <f t="shared" si="2"/>
        <v>10.86</v>
      </c>
      <c r="N9" s="1">
        <v>1.1117900000000001</v>
      </c>
      <c r="O9" s="1">
        <f t="shared" si="8"/>
        <v>96.620397809600931</v>
      </c>
      <c r="P9" s="1">
        <v>4.6283700000000003</v>
      </c>
      <c r="Q9" s="1">
        <f t="shared" si="3"/>
        <v>4.5949999999999998</v>
      </c>
      <c r="R9" s="1">
        <f t="shared" si="9"/>
        <v>116.11106291981427</v>
      </c>
      <c r="S9" s="1">
        <v>0.49572300000000002</v>
      </c>
      <c r="T9" s="1">
        <f t="shared" si="4"/>
        <v>0.47749999999999998</v>
      </c>
      <c r="U9" s="1">
        <v>0.70766499999999999</v>
      </c>
      <c r="W9" s="1">
        <v>53.5</v>
      </c>
      <c r="X9" s="3">
        <f t="shared" si="5"/>
        <v>7.588242499999998</v>
      </c>
      <c r="Y9">
        <f t="shared" si="6"/>
        <v>406.58606284144037</v>
      </c>
    </row>
    <row r="10" spans="1:25" outlineLevel="2" x14ac:dyDescent="0.15">
      <c r="A10" s="1">
        <v>121</v>
      </c>
      <c r="B10" s="2">
        <v>44273</v>
      </c>
      <c r="C10" s="1">
        <v>20211005</v>
      </c>
      <c r="D10" s="1">
        <v>14</v>
      </c>
      <c r="E10" s="1" t="s">
        <v>4</v>
      </c>
      <c r="F10" s="1" t="s">
        <v>138</v>
      </c>
      <c r="G10" s="2">
        <v>44731</v>
      </c>
      <c r="H10" s="4">
        <f t="shared" si="0"/>
        <v>458</v>
      </c>
      <c r="I10" s="1">
        <v>1110</v>
      </c>
      <c r="J10" s="1">
        <f t="shared" si="1"/>
        <v>2.4235807860262009</v>
      </c>
      <c r="K10" s="1">
        <f t="shared" si="7"/>
        <v>100.04219545410911</v>
      </c>
      <c r="L10" s="1">
        <v>12.5604</v>
      </c>
      <c r="M10" s="1">
        <f t="shared" si="2"/>
        <v>11.56</v>
      </c>
      <c r="N10" s="1">
        <v>1.13157</v>
      </c>
      <c r="O10" s="1">
        <f t="shared" si="8"/>
        <v>98.339383830948407</v>
      </c>
      <c r="P10" s="1">
        <v>6.0005600000000001</v>
      </c>
      <c r="Q10" s="1">
        <f t="shared" si="3"/>
        <v>5.9640000000000004</v>
      </c>
      <c r="R10" s="1">
        <f t="shared" si="9"/>
        <v>150.70432627938465</v>
      </c>
      <c r="S10" s="1">
        <v>0.17338899999999999</v>
      </c>
      <c r="T10" s="1">
        <f t="shared" si="4"/>
        <v>0.15359999999999999</v>
      </c>
      <c r="U10" s="1">
        <v>0.28248499999999999</v>
      </c>
      <c r="W10" s="1">
        <v>54</v>
      </c>
      <c r="X10" s="3">
        <f t="shared" si="5"/>
        <v>7.7891131999999992</v>
      </c>
      <c r="Y10">
        <f t="shared" si="6"/>
        <v>447.42528939539056</v>
      </c>
    </row>
    <row r="11" spans="1:25" outlineLevel="2" x14ac:dyDescent="0.15">
      <c r="A11" s="1" t="s">
        <v>11</v>
      </c>
      <c r="B11" s="2">
        <v>44267</v>
      </c>
      <c r="C11" s="1">
        <v>20210314</v>
      </c>
      <c r="D11" s="1">
        <v>15</v>
      </c>
      <c r="E11" s="1" t="s">
        <v>4</v>
      </c>
      <c r="F11" s="1" t="s">
        <v>138</v>
      </c>
      <c r="G11" s="2">
        <v>44731</v>
      </c>
      <c r="H11" s="4">
        <f t="shared" si="0"/>
        <v>464</v>
      </c>
      <c r="I11" s="1">
        <v>862</v>
      </c>
      <c r="J11" s="1">
        <f t="shared" si="1"/>
        <v>1.8577586206896552</v>
      </c>
      <c r="K11" s="1">
        <f t="shared" si="7"/>
        <v>76.685808085780621</v>
      </c>
      <c r="L11" s="1">
        <v>9.5896299999999997</v>
      </c>
      <c r="M11" s="1">
        <f t="shared" si="2"/>
        <v>8.5299999999999994</v>
      </c>
      <c r="N11" s="1">
        <v>1.11249</v>
      </c>
      <c r="O11" s="1">
        <f t="shared" si="8"/>
        <v>96.681231490841739</v>
      </c>
      <c r="P11" s="1">
        <v>3.7538200000000002</v>
      </c>
      <c r="Q11" s="1">
        <f t="shared" si="3"/>
        <v>3.7149999999999999</v>
      </c>
      <c r="R11" s="1">
        <f t="shared" si="9"/>
        <v>93.874341403070744</v>
      </c>
      <c r="S11" s="1">
        <v>0.16969100000000001</v>
      </c>
      <c r="T11" s="1">
        <f t="shared" si="4"/>
        <v>0.14879999999999999</v>
      </c>
      <c r="U11" s="1">
        <v>0.19719500000000001</v>
      </c>
      <c r="W11" s="1">
        <v>50</v>
      </c>
      <c r="X11" s="3">
        <f t="shared" si="5"/>
        <v>5.7210015999999975</v>
      </c>
      <c r="Y11">
        <f t="shared" si="6"/>
        <v>363.92261247053483</v>
      </c>
    </row>
    <row r="12" spans="1:25" outlineLevel="2" x14ac:dyDescent="0.15">
      <c r="A12" s="1">
        <v>221</v>
      </c>
      <c r="B12" s="2">
        <v>44320</v>
      </c>
      <c r="C12" s="1">
        <v>20211360</v>
      </c>
      <c r="D12" s="1">
        <v>16</v>
      </c>
      <c r="E12" s="1" t="s">
        <v>4</v>
      </c>
      <c r="F12" s="1" t="s">
        <v>138</v>
      </c>
      <c r="G12" s="2">
        <v>44731</v>
      </c>
      <c r="H12" s="4">
        <f t="shared" si="0"/>
        <v>411</v>
      </c>
      <c r="I12" s="1">
        <v>994</v>
      </c>
      <c r="J12" s="1">
        <f t="shared" si="1"/>
        <v>2.4184914841849148</v>
      </c>
      <c r="K12" s="1">
        <f t="shared" si="7"/>
        <v>99.832115834536879</v>
      </c>
      <c r="L12" s="1">
        <v>10.374599999999999</v>
      </c>
      <c r="M12" s="1">
        <f t="shared" si="2"/>
        <v>9.85</v>
      </c>
      <c r="N12" s="1">
        <v>1.04372</v>
      </c>
      <c r="O12" s="1">
        <f t="shared" si="8"/>
        <v>90.704756835226689</v>
      </c>
      <c r="P12" s="1">
        <v>3.8465199999999999</v>
      </c>
      <c r="Q12" s="1">
        <f t="shared" si="3"/>
        <v>3.8279999999999998</v>
      </c>
      <c r="R12" s="1">
        <f t="shared" si="9"/>
        <v>96.729738597834398</v>
      </c>
      <c r="S12" s="1">
        <v>0.16591400000000001</v>
      </c>
      <c r="T12" s="1">
        <f t="shared" si="4"/>
        <v>0.15559999999999999</v>
      </c>
      <c r="U12" s="1">
        <v>0.33774799999999999</v>
      </c>
      <c r="W12" s="1">
        <v>52</v>
      </c>
      <c r="X12" s="3">
        <f t="shared" si="5"/>
        <v>7.1164813999999987</v>
      </c>
      <c r="Y12">
        <f t="shared" si="6"/>
        <v>377.97136810282467</v>
      </c>
    </row>
    <row r="13" spans="1:25" outlineLevel="2" x14ac:dyDescent="0.15">
      <c r="A13" s="1" t="s">
        <v>12</v>
      </c>
      <c r="B13" s="2">
        <v>44317</v>
      </c>
      <c r="C13" s="1">
        <v>20211989</v>
      </c>
      <c r="D13" s="1">
        <v>17</v>
      </c>
      <c r="E13" s="1" t="s">
        <v>4</v>
      </c>
      <c r="F13" s="1" t="s">
        <v>138</v>
      </c>
      <c r="G13" s="2">
        <v>44731</v>
      </c>
      <c r="H13" s="4">
        <f t="shared" si="0"/>
        <v>414</v>
      </c>
      <c r="I13" s="1">
        <v>948</v>
      </c>
      <c r="J13" s="1">
        <f t="shared" si="1"/>
        <v>2.2898550724637681</v>
      </c>
      <c r="K13" s="1">
        <f t="shared" si="7"/>
        <v>94.522175634432045</v>
      </c>
      <c r="L13" s="1">
        <v>10.236499999999999</v>
      </c>
      <c r="M13" s="1">
        <f t="shared" si="2"/>
        <v>9.68</v>
      </c>
      <c r="N13" s="1">
        <v>1.0798000000000001</v>
      </c>
      <c r="O13" s="1">
        <f t="shared" si="8"/>
        <v>93.840298576895904</v>
      </c>
      <c r="P13" s="1">
        <v>3.7902300000000002</v>
      </c>
      <c r="Q13" s="1">
        <f t="shared" si="3"/>
        <v>3.77</v>
      </c>
      <c r="R13" s="1">
        <f t="shared" si="9"/>
        <v>95.264136497867227</v>
      </c>
      <c r="S13" s="1">
        <v>0.30768400000000001</v>
      </c>
      <c r="T13" s="1">
        <f t="shared" si="4"/>
        <v>0.29670000000000002</v>
      </c>
      <c r="U13" s="1">
        <v>0.26474199999999998</v>
      </c>
      <c r="W13" s="1">
        <v>50.5</v>
      </c>
      <c r="X13" s="3">
        <f t="shared" si="5"/>
        <v>6.3371728999999988</v>
      </c>
      <c r="Y13">
        <f t="shared" si="6"/>
        <v>377.4669092860911</v>
      </c>
    </row>
    <row r="14" spans="1:25" outlineLevel="2" x14ac:dyDescent="0.15">
      <c r="A14" s="1" t="s">
        <v>13</v>
      </c>
      <c r="B14" s="2">
        <v>44343</v>
      </c>
      <c r="C14" s="1">
        <v>20212177</v>
      </c>
      <c r="D14" s="1">
        <v>18</v>
      </c>
      <c r="E14" s="1" t="s">
        <v>4</v>
      </c>
      <c r="F14" s="1" t="s">
        <v>138</v>
      </c>
      <c r="G14" s="2">
        <v>44731</v>
      </c>
      <c r="H14" s="4">
        <f t="shared" si="0"/>
        <v>388</v>
      </c>
      <c r="I14" s="1">
        <v>1065</v>
      </c>
      <c r="J14" s="1">
        <f t="shared" si="1"/>
        <v>2.7448453608247423</v>
      </c>
      <c r="K14" s="1">
        <f t="shared" si="7"/>
        <v>113.30357034608245</v>
      </c>
      <c r="L14" s="1">
        <v>12.1653</v>
      </c>
      <c r="M14" s="1">
        <f t="shared" si="2"/>
        <v>11.9</v>
      </c>
      <c r="N14" s="1">
        <v>1.14228</v>
      </c>
      <c r="O14" s="1">
        <f t="shared" si="8"/>
        <v>99.270139153932803</v>
      </c>
      <c r="P14" s="1">
        <v>4.3990600000000004</v>
      </c>
      <c r="Q14" s="1">
        <f t="shared" si="3"/>
        <v>4.3890000000000002</v>
      </c>
      <c r="R14" s="1">
        <f t="shared" si="9"/>
        <v>110.90564856475842</v>
      </c>
      <c r="S14" s="1">
        <v>0.41636600000000001</v>
      </c>
      <c r="T14" s="1">
        <f t="shared" si="4"/>
        <v>0.41099999999999998</v>
      </c>
      <c r="U14" s="1">
        <v>0.26628400000000002</v>
      </c>
      <c r="W14" s="1">
        <v>51</v>
      </c>
      <c r="X14" s="3">
        <f t="shared" si="5"/>
        <v>6.8053515999999981</v>
      </c>
      <c r="Y14">
        <f t="shared" si="6"/>
        <v>422.74949721870644</v>
      </c>
    </row>
    <row r="15" spans="1:25" outlineLevel="2" x14ac:dyDescent="0.15">
      <c r="A15" s="1" t="s">
        <v>14</v>
      </c>
      <c r="B15" s="2">
        <v>44292</v>
      </c>
      <c r="C15" s="1">
        <v>20212713</v>
      </c>
      <c r="D15" s="1">
        <v>19</v>
      </c>
      <c r="E15" s="1" t="s">
        <v>4</v>
      </c>
      <c r="F15" s="1" t="s">
        <v>138</v>
      </c>
      <c r="G15" s="2">
        <v>44731</v>
      </c>
      <c r="H15" s="4">
        <f t="shared" si="0"/>
        <v>439</v>
      </c>
      <c r="I15" s="1">
        <v>1220</v>
      </c>
      <c r="J15" s="1">
        <f t="shared" si="1"/>
        <v>2.7790432801822322</v>
      </c>
      <c r="K15" s="1">
        <f t="shared" si="7"/>
        <v>114.715215029937</v>
      </c>
      <c r="L15" s="1">
        <v>13.290800000000001</v>
      </c>
      <c r="M15" s="1">
        <f t="shared" si="2"/>
        <v>12.47</v>
      </c>
      <c r="N15" s="1">
        <v>1.08941</v>
      </c>
      <c r="O15" s="1">
        <f t="shared" si="8"/>
        <v>94.675458115073312</v>
      </c>
      <c r="P15" s="1">
        <v>3.6917200000000001</v>
      </c>
      <c r="Q15" s="1">
        <f t="shared" si="3"/>
        <v>3.6619999999999999</v>
      </c>
      <c r="R15" s="1">
        <f t="shared" si="9"/>
        <v>92.53508431172142</v>
      </c>
      <c r="S15" s="1">
        <v>0.40575800000000001</v>
      </c>
      <c r="T15" s="1">
        <f t="shared" si="4"/>
        <v>0.38969999999999999</v>
      </c>
      <c r="U15" s="1">
        <v>0.55312499999999998</v>
      </c>
      <c r="W15" s="1">
        <v>54.5</v>
      </c>
      <c r="X15" s="3">
        <f t="shared" si="5"/>
        <v>8.1693220499999981</v>
      </c>
      <c r="Y15">
        <f t="shared" si="6"/>
        <v>396.60121557180503</v>
      </c>
    </row>
    <row r="16" spans="1:25" outlineLevel="2" x14ac:dyDescent="0.15">
      <c r="A16" s="1">
        <v>33</v>
      </c>
      <c r="B16" s="2">
        <v>44331</v>
      </c>
      <c r="C16" s="1">
        <v>20215478</v>
      </c>
      <c r="D16" s="1">
        <v>21</v>
      </c>
      <c r="E16" s="1" t="s">
        <v>4</v>
      </c>
      <c r="F16" s="1" t="s">
        <v>138</v>
      </c>
      <c r="G16" s="2">
        <v>44731</v>
      </c>
      <c r="H16" s="4">
        <f t="shared" si="0"/>
        <v>400</v>
      </c>
      <c r="I16" s="1">
        <v>976</v>
      </c>
      <c r="J16" s="1">
        <f t="shared" si="1"/>
        <v>2.44</v>
      </c>
      <c r="K16" s="1">
        <f t="shared" si="7"/>
        <v>100.71995879628469</v>
      </c>
      <c r="L16" s="1">
        <v>11.1348</v>
      </c>
      <c r="M16" s="1">
        <f t="shared" si="2"/>
        <v>10.73</v>
      </c>
      <c r="N16" s="1">
        <v>1.14086</v>
      </c>
      <c r="O16" s="1">
        <f t="shared" si="8"/>
        <v>99.146733686272867</v>
      </c>
      <c r="P16" s="1">
        <v>3.46306</v>
      </c>
      <c r="Q16" s="1">
        <f t="shared" si="3"/>
        <v>3.448</v>
      </c>
      <c r="R16" s="1">
        <f t="shared" si="9"/>
        <v>87.127517942876977</v>
      </c>
      <c r="S16" s="1">
        <v>0.26055299999999998</v>
      </c>
      <c r="T16" s="1">
        <f t="shared" si="4"/>
        <v>0.25259999999999999</v>
      </c>
      <c r="U16" s="1">
        <v>0.37055500000000002</v>
      </c>
      <c r="W16" s="1">
        <v>51</v>
      </c>
      <c r="X16" s="3">
        <f t="shared" si="5"/>
        <v>6.703059999999998</v>
      </c>
      <c r="Y16">
        <f t="shared" si="6"/>
        <v>386.14094411170737</v>
      </c>
    </row>
    <row r="17" spans="1:25" outlineLevel="2" x14ac:dyDescent="0.15">
      <c r="A17" s="1" t="s">
        <v>16</v>
      </c>
      <c r="B17" s="2">
        <v>44271</v>
      </c>
      <c r="C17" s="1">
        <v>20211124</v>
      </c>
      <c r="D17" s="1">
        <v>22</v>
      </c>
      <c r="E17" s="1" t="s">
        <v>4</v>
      </c>
      <c r="F17" s="1" t="s">
        <v>138</v>
      </c>
      <c r="G17" s="2">
        <v>44731</v>
      </c>
      <c r="H17" s="4">
        <f t="shared" si="0"/>
        <v>460</v>
      </c>
      <c r="I17" s="1">
        <v>914</v>
      </c>
      <c r="J17" s="1">
        <f t="shared" si="1"/>
        <v>1.9869565217391305</v>
      </c>
      <c r="K17" s="1">
        <f t="shared" si="7"/>
        <v>82.018925819497696</v>
      </c>
      <c r="L17" s="1">
        <v>11.069100000000001</v>
      </c>
      <c r="M17" s="1">
        <f t="shared" si="2"/>
        <v>10.050000000000001</v>
      </c>
      <c r="N17" s="1">
        <v>1.21106</v>
      </c>
      <c r="O17" s="1">
        <f t="shared" si="8"/>
        <v>105.24748286213701</v>
      </c>
      <c r="P17" s="1">
        <v>4.7031000000000001</v>
      </c>
      <c r="Q17" s="1">
        <f t="shared" si="3"/>
        <v>4.6660000000000004</v>
      </c>
      <c r="R17" s="1">
        <f t="shared" si="9"/>
        <v>117.90516204218792</v>
      </c>
      <c r="S17" s="1">
        <v>0.28365499999999999</v>
      </c>
      <c r="T17" s="1">
        <f t="shared" si="4"/>
        <v>0.26350000000000001</v>
      </c>
      <c r="U17" s="1">
        <v>0.37240899999999999</v>
      </c>
      <c r="W17" s="1">
        <v>51.5</v>
      </c>
      <c r="X17" s="3">
        <f t="shared" si="5"/>
        <v>6.5082810000000011</v>
      </c>
      <c r="Y17">
        <f t="shared" si="6"/>
        <v>410.41905358595966</v>
      </c>
    </row>
    <row r="18" spans="1:25" outlineLevel="2" x14ac:dyDescent="0.15">
      <c r="A18" s="1" t="s">
        <v>17</v>
      </c>
      <c r="B18" s="2">
        <v>44319</v>
      </c>
      <c r="C18" s="1">
        <v>20210586</v>
      </c>
      <c r="D18" s="1">
        <v>23</v>
      </c>
      <c r="E18" s="1" t="s">
        <v>4</v>
      </c>
      <c r="F18" s="1" t="s">
        <v>138</v>
      </c>
      <c r="G18" s="2">
        <v>44731</v>
      </c>
      <c r="H18" s="4">
        <f t="shared" si="0"/>
        <v>412</v>
      </c>
      <c r="I18" s="1">
        <v>980</v>
      </c>
      <c r="J18" s="1">
        <f t="shared" si="1"/>
        <v>2.378640776699029</v>
      </c>
      <c r="K18" s="1">
        <f t="shared" si="7"/>
        <v>98.187131565692127</v>
      </c>
      <c r="L18" s="1">
        <v>10.9739</v>
      </c>
      <c r="M18" s="1">
        <f t="shared" si="2"/>
        <v>10.44</v>
      </c>
      <c r="N18" s="1">
        <v>1.1197900000000001</v>
      </c>
      <c r="O18" s="1">
        <f t="shared" si="8"/>
        <v>97.315639880924493</v>
      </c>
      <c r="P18" s="1">
        <v>4.0500600000000002</v>
      </c>
      <c r="Q18" s="1">
        <f t="shared" si="3"/>
        <v>4.0309999999999997</v>
      </c>
      <c r="R18" s="1">
        <f t="shared" si="9"/>
        <v>101.85934594771958</v>
      </c>
      <c r="S18" s="1">
        <v>0.23589299999999999</v>
      </c>
      <c r="T18" s="1">
        <f t="shared" si="4"/>
        <v>0.22539999999999999</v>
      </c>
      <c r="U18" s="1">
        <v>0.33554099999999998</v>
      </c>
      <c r="W18" s="1">
        <v>50</v>
      </c>
      <c r="X18" s="3">
        <f t="shared" si="5"/>
        <v>6.1014023999999978</v>
      </c>
      <c r="Y18">
        <f t="shared" si="6"/>
        <v>394.67775727526072</v>
      </c>
    </row>
    <row r="19" spans="1:25" outlineLevel="2" x14ac:dyDescent="0.15">
      <c r="A19" s="1" t="s">
        <v>19</v>
      </c>
      <c r="B19" s="2">
        <v>44293</v>
      </c>
      <c r="C19" s="1">
        <v>20211159</v>
      </c>
      <c r="D19" s="1">
        <v>25</v>
      </c>
      <c r="E19" s="1" t="s">
        <v>4</v>
      </c>
      <c r="F19" s="1" t="s">
        <v>138</v>
      </c>
      <c r="G19" s="2">
        <v>44731</v>
      </c>
      <c r="H19" s="4">
        <f t="shared" si="0"/>
        <v>438</v>
      </c>
      <c r="I19" s="1">
        <v>936</v>
      </c>
      <c r="J19" s="1">
        <f t="shared" si="1"/>
        <v>2.1369863013698631</v>
      </c>
      <c r="K19" s="1">
        <f t="shared" si="7"/>
        <v>88.211955828769433</v>
      </c>
      <c r="L19" s="1">
        <v>10.4923</v>
      </c>
      <c r="M19" s="1">
        <f t="shared" si="2"/>
        <v>9.69</v>
      </c>
      <c r="N19" s="1">
        <v>1.12097</v>
      </c>
      <c r="O19" s="1">
        <f t="shared" si="8"/>
        <v>97.418188086444701</v>
      </c>
      <c r="P19" s="1">
        <v>3.0997400000000002</v>
      </c>
      <c r="Q19" s="1">
        <f t="shared" si="3"/>
        <v>3.0710000000000002</v>
      </c>
      <c r="R19" s="1">
        <f t="shared" si="9"/>
        <v>77.601104293090245</v>
      </c>
      <c r="S19" s="1">
        <v>0.29516399999999998</v>
      </c>
      <c r="T19" s="1">
        <f t="shared" si="4"/>
        <v>0.27929999999999999</v>
      </c>
      <c r="U19" s="1">
        <v>0.371583</v>
      </c>
      <c r="W19" s="1">
        <v>51.5</v>
      </c>
      <c r="X19" s="3">
        <f t="shared" si="5"/>
        <v>6.6596487</v>
      </c>
      <c r="Y19">
        <f t="shared" si="6"/>
        <v>360.64943629474908</v>
      </c>
    </row>
    <row r="20" spans="1:25" outlineLevel="2" x14ac:dyDescent="0.15">
      <c r="A20" s="1" t="s">
        <v>20</v>
      </c>
      <c r="B20" s="2">
        <v>44263</v>
      </c>
      <c r="C20" s="1">
        <v>20211151</v>
      </c>
      <c r="D20" s="1">
        <v>26</v>
      </c>
      <c r="E20" s="1" t="s">
        <v>4</v>
      </c>
      <c r="F20" s="1" t="s">
        <v>138</v>
      </c>
      <c r="G20" s="2">
        <v>44731</v>
      </c>
      <c r="H20" s="4">
        <f t="shared" si="0"/>
        <v>468</v>
      </c>
      <c r="I20" s="1">
        <v>950</v>
      </c>
      <c r="J20" s="1">
        <f t="shared" si="1"/>
        <v>2.0299145299145298</v>
      </c>
      <c r="K20" s="1">
        <f t="shared" si="7"/>
        <v>83.792175333184844</v>
      </c>
      <c r="L20" s="1">
        <v>11.3942</v>
      </c>
      <c r="M20" s="1">
        <f t="shared" si="2"/>
        <v>10.3</v>
      </c>
      <c r="N20" s="1">
        <v>1.19939</v>
      </c>
      <c r="O20" s="1">
        <f t="shared" si="8"/>
        <v>104.23329849059377</v>
      </c>
      <c r="P20" s="1">
        <v>5.1317399999999997</v>
      </c>
      <c r="Q20" s="1">
        <f t="shared" si="3"/>
        <v>5.0919999999999996</v>
      </c>
      <c r="R20" s="1">
        <f t="shared" si="9"/>
        <v>128.66975677642967</v>
      </c>
      <c r="S20" s="1">
        <v>0.33078000000000002</v>
      </c>
      <c r="T20" s="1">
        <f t="shared" si="4"/>
        <v>0.30919999999999997</v>
      </c>
      <c r="U20" s="1">
        <v>0.40834399999999998</v>
      </c>
      <c r="W20" s="1">
        <v>52</v>
      </c>
      <c r="X20" s="3">
        <f t="shared" si="5"/>
        <v>6.7106528000000001</v>
      </c>
      <c r="Y20">
        <f t="shared" si="6"/>
        <v>420.92852909080204</v>
      </c>
    </row>
    <row r="21" spans="1:25" outlineLevel="2" x14ac:dyDescent="0.15">
      <c r="A21" s="1">
        <v>1</v>
      </c>
      <c r="B21" s="2">
        <v>44295</v>
      </c>
      <c r="C21" s="1">
        <v>20211574</v>
      </c>
      <c r="D21" s="1">
        <v>27</v>
      </c>
      <c r="E21" s="1" t="s">
        <v>4</v>
      </c>
      <c r="F21" s="1" t="s">
        <v>138</v>
      </c>
      <c r="G21" s="2">
        <v>44731</v>
      </c>
      <c r="H21" s="4">
        <f t="shared" si="0"/>
        <v>436</v>
      </c>
      <c r="I21" s="1">
        <v>672</v>
      </c>
      <c r="J21" s="1">
        <f t="shared" si="1"/>
        <v>1.5412844036697249</v>
      </c>
      <c r="K21" s="1">
        <f t="shared" si="7"/>
        <v>63.622172799578237</v>
      </c>
      <c r="L21" s="1">
        <v>7.5312299999999999</v>
      </c>
      <c r="M21" s="1">
        <f t="shared" si="2"/>
        <v>6.75</v>
      </c>
      <c r="N21" s="1">
        <v>1.1207199999999999</v>
      </c>
      <c r="O21" s="1">
        <f t="shared" si="8"/>
        <v>97.396461771715835</v>
      </c>
      <c r="P21" s="1">
        <v>2.3135400000000002</v>
      </c>
      <c r="Q21" s="1">
        <f t="shared" si="3"/>
        <v>2.2850000000000001</v>
      </c>
      <c r="R21" s="1">
        <f t="shared" si="9"/>
        <v>57.739668938362499</v>
      </c>
      <c r="S21" s="1">
        <v>7.9439800000000005E-2</v>
      </c>
      <c r="T21" s="1">
        <f t="shared" si="4"/>
        <v>6.4000000000000001E-2</v>
      </c>
      <c r="U21" s="1">
        <v>7.4662199999999998E-2</v>
      </c>
      <c r="W21" s="1">
        <v>49.5</v>
      </c>
      <c r="X21" s="3">
        <f t="shared" si="5"/>
        <v>5.6633253999999988</v>
      </c>
      <c r="Y21">
        <f t="shared" si="6"/>
        <v>316.15476528137242</v>
      </c>
    </row>
    <row r="22" spans="1:25" outlineLevel="2" x14ac:dyDescent="0.15">
      <c r="A22" s="1">
        <v>1768</v>
      </c>
      <c r="B22" s="2">
        <v>44306</v>
      </c>
      <c r="C22" s="1">
        <v>20211464</v>
      </c>
      <c r="D22" s="1">
        <v>28</v>
      </c>
      <c r="E22" s="1" t="s">
        <v>4</v>
      </c>
      <c r="F22" s="1" t="s">
        <v>138</v>
      </c>
      <c r="G22" s="2">
        <v>44731</v>
      </c>
      <c r="H22" s="4">
        <f t="shared" si="0"/>
        <v>425</v>
      </c>
      <c r="I22" s="1">
        <v>848</v>
      </c>
      <c r="J22" s="1">
        <f t="shared" si="1"/>
        <v>1.9952941176470589</v>
      </c>
      <c r="K22" s="1">
        <f t="shared" si="7"/>
        <v>82.363090703229901</v>
      </c>
      <c r="L22" s="1">
        <v>9.6892099999999992</v>
      </c>
      <c r="M22" s="1">
        <f t="shared" si="2"/>
        <v>9.02</v>
      </c>
      <c r="N22" s="1">
        <v>1.1426000000000001</v>
      </c>
      <c r="O22" s="1">
        <f t="shared" si="8"/>
        <v>99.29794883678575</v>
      </c>
      <c r="P22" s="1">
        <v>3.7522099999999998</v>
      </c>
      <c r="Q22" s="1">
        <f t="shared" si="3"/>
        <v>3.7280000000000002</v>
      </c>
      <c r="R22" s="1">
        <f t="shared" si="9"/>
        <v>94.202838425477196</v>
      </c>
      <c r="S22" s="1">
        <v>0.215111</v>
      </c>
      <c r="T22" s="1">
        <f t="shared" si="4"/>
        <v>0.2019</v>
      </c>
      <c r="U22" s="1">
        <v>0.30076199999999997</v>
      </c>
      <c r="W22" s="1">
        <v>48.5</v>
      </c>
      <c r="X22" s="3">
        <f t="shared" si="5"/>
        <v>5.242063749999998</v>
      </c>
      <c r="Y22">
        <f t="shared" si="6"/>
        <v>375.1618268022786</v>
      </c>
    </row>
    <row r="23" spans="1:25" outlineLevel="2" x14ac:dyDescent="0.15">
      <c r="A23" s="1" t="s">
        <v>21</v>
      </c>
      <c r="B23" s="2">
        <v>44265</v>
      </c>
      <c r="C23" s="1">
        <v>20213357</v>
      </c>
      <c r="D23" s="1">
        <v>29</v>
      </c>
      <c r="E23" s="1" t="s">
        <v>4</v>
      </c>
      <c r="F23" s="1" t="s">
        <v>138</v>
      </c>
      <c r="G23" s="2">
        <v>44731</v>
      </c>
      <c r="H23" s="4">
        <f t="shared" si="0"/>
        <v>466</v>
      </c>
      <c r="I23" s="1">
        <v>1145</v>
      </c>
      <c r="J23" s="1">
        <f t="shared" si="1"/>
        <v>2.4570815450643777</v>
      </c>
      <c r="K23" s="1">
        <f t="shared" si="7"/>
        <v>101.42506228606378</v>
      </c>
      <c r="L23" s="1">
        <v>11.974399999999999</v>
      </c>
      <c r="M23" s="1">
        <f t="shared" si="2"/>
        <v>10.89</v>
      </c>
      <c r="N23" s="1">
        <v>1.0458000000000001</v>
      </c>
      <c r="O23" s="1">
        <f t="shared" si="8"/>
        <v>90.885519773770824</v>
      </c>
      <c r="P23" s="1">
        <v>4.0352699999999997</v>
      </c>
      <c r="Q23" s="1">
        <f t="shared" si="3"/>
        <v>3.996</v>
      </c>
      <c r="R23" s="1">
        <f t="shared" si="9"/>
        <v>100.97493088739454</v>
      </c>
      <c r="S23" s="1">
        <v>0.33356200000000003</v>
      </c>
      <c r="T23" s="1">
        <f t="shared" si="4"/>
        <v>0.31230000000000002</v>
      </c>
      <c r="U23" s="1">
        <v>0.44207000000000002</v>
      </c>
      <c r="W23" s="1">
        <v>53</v>
      </c>
      <c r="X23" s="3">
        <f t="shared" si="5"/>
        <v>7.2309557999999985</v>
      </c>
      <c r="Y23">
        <f t="shared" si="6"/>
        <v>384.17103272099996</v>
      </c>
    </row>
    <row r="24" spans="1:25" outlineLevel="2" x14ac:dyDescent="0.15">
      <c r="A24" s="1">
        <v>2126</v>
      </c>
      <c r="B24" s="2">
        <v>44335</v>
      </c>
      <c r="C24" s="1">
        <v>20215950</v>
      </c>
      <c r="D24" s="1">
        <v>30</v>
      </c>
      <c r="E24" s="1" t="s">
        <v>4</v>
      </c>
      <c r="F24" s="1" t="s">
        <v>138</v>
      </c>
      <c r="G24" s="2">
        <v>44731</v>
      </c>
      <c r="H24" s="4">
        <f t="shared" si="0"/>
        <v>396</v>
      </c>
      <c r="I24" s="1">
        <v>932</v>
      </c>
      <c r="J24" s="1">
        <f t="shared" si="1"/>
        <v>2.3535353535353534</v>
      </c>
      <c r="K24" s="1">
        <f t="shared" si="7"/>
        <v>97.150813046590201</v>
      </c>
      <c r="L24" s="1">
        <v>11.401199999999999</v>
      </c>
      <c r="M24" s="1">
        <f t="shared" si="2"/>
        <v>11.04</v>
      </c>
      <c r="N24" s="1">
        <v>1.2233000000000001</v>
      </c>
      <c r="O24" s="1">
        <f t="shared" si="8"/>
        <v>106.31120323126204</v>
      </c>
      <c r="P24" s="1">
        <v>3.9031899999999999</v>
      </c>
      <c r="Q24" s="1">
        <f t="shared" si="3"/>
        <v>3.89</v>
      </c>
      <c r="R24" s="1">
        <f t="shared" si="9"/>
        <v>98.296416704695886</v>
      </c>
      <c r="S24" s="1">
        <v>0.20538500000000001</v>
      </c>
      <c r="T24" s="1">
        <f t="shared" si="4"/>
        <v>0.1983</v>
      </c>
      <c r="U24" s="1">
        <v>0.28339300000000001</v>
      </c>
      <c r="W24" s="1">
        <v>51.5</v>
      </c>
      <c r="X24" s="3">
        <f t="shared" si="5"/>
        <v>6.9878681999999994</v>
      </c>
      <c r="Y24">
        <f t="shared" si="6"/>
        <v>408.06963621381016</v>
      </c>
    </row>
    <row r="25" spans="1:25" outlineLevel="2" x14ac:dyDescent="0.15">
      <c r="A25" s="1">
        <v>2117</v>
      </c>
      <c r="B25" s="2">
        <v>44292</v>
      </c>
      <c r="C25" s="1">
        <v>20211831</v>
      </c>
      <c r="D25" s="1">
        <v>31</v>
      </c>
      <c r="E25" s="1" t="s">
        <v>4</v>
      </c>
      <c r="F25" s="1" t="s">
        <v>138</v>
      </c>
      <c r="G25" s="2">
        <v>44731</v>
      </c>
      <c r="H25" s="4">
        <f t="shared" si="0"/>
        <v>439</v>
      </c>
      <c r="I25" s="1">
        <v>1085</v>
      </c>
      <c r="J25" s="1">
        <f t="shared" si="1"/>
        <v>2.4715261958997723</v>
      </c>
      <c r="K25" s="1">
        <f t="shared" si="7"/>
        <v>102.02131828482102</v>
      </c>
      <c r="L25" s="1">
        <v>14.05</v>
      </c>
      <c r="M25" s="1">
        <f t="shared" si="2"/>
        <v>13.23</v>
      </c>
      <c r="N25" s="1">
        <v>1.2949299999999999</v>
      </c>
      <c r="O25" s="1">
        <f t="shared" si="8"/>
        <v>112.53622692737524</v>
      </c>
      <c r="P25" s="1">
        <v>4.6194600000000001</v>
      </c>
      <c r="Q25" s="1">
        <f t="shared" si="3"/>
        <v>4.59</v>
      </c>
      <c r="R25" s="1">
        <f t="shared" si="9"/>
        <v>115.98471791119643</v>
      </c>
      <c r="S25" s="1">
        <v>0.22015699999999999</v>
      </c>
      <c r="T25" s="1">
        <f t="shared" si="4"/>
        <v>0.2041</v>
      </c>
      <c r="U25" s="1">
        <v>0.24879899999999999</v>
      </c>
      <c r="W25" s="1">
        <v>52.5</v>
      </c>
      <c r="X25" s="3">
        <f t="shared" si="5"/>
        <v>7.1580818499999967</v>
      </c>
      <c r="Y25">
        <f t="shared" si="6"/>
        <v>443.07849005076793</v>
      </c>
    </row>
    <row r="26" spans="1:25" outlineLevel="2" x14ac:dyDescent="0.15">
      <c r="A26" s="1">
        <v>821</v>
      </c>
      <c r="B26" s="2">
        <v>44429</v>
      </c>
      <c r="C26" s="1">
        <v>20212523</v>
      </c>
      <c r="D26" s="1">
        <v>32</v>
      </c>
      <c r="E26" s="1" t="s">
        <v>4</v>
      </c>
      <c r="F26" s="1" t="s">
        <v>138</v>
      </c>
      <c r="G26" s="2">
        <v>44731</v>
      </c>
      <c r="H26" s="4">
        <f t="shared" si="0"/>
        <v>302</v>
      </c>
      <c r="I26" s="1">
        <v>764</v>
      </c>
      <c r="J26" s="1">
        <f t="shared" si="1"/>
        <v>2.5298013245033113</v>
      </c>
      <c r="K26" s="1">
        <f t="shared" si="7"/>
        <v>104.42683818309833</v>
      </c>
      <c r="L26" s="1">
        <v>8.5203699999999998</v>
      </c>
      <c r="M26" s="1">
        <f t="shared" si="2"/>
        <v>9.36</v>
      </c>
      <c r="N26" s="1">
        <v>1.1152299999999999</v>
      </c>
      <c r="O26" s="1">
        <f t="shared" si="8"/>
        <v>96.919351900270058</v>
      </c>
      <c r="P26" s="1">
        <v>3.1714899999999999</v>
      </c>
      <c r="Q26" s="1">
        <f t="shared" si="3"/>
        <v>3.202</v>
      </c>
      <c r="R26" s="1">
        <f t="shared" si="9"/>
        <v>80.911343518878212</v>
      </c>
      <c r="S26" s="1">
        <v>0.177866</v>
      </c>
      <c r="T26" s="1">
        <f t="shared" si="4"/>
        <v>0.1943</v>
      </c>
      <c r="U26" s="1">
        <v>0.268432</v>
      </c>
      <c r="W26" s="1">
        <v>48</v>
      </c>
      <c r="X26" s="3">
        <f t="shared" si="5"/>
        <v>6.1758247999999991</v>
      </c>
      <c r="Y26">
        <f t="shared" si="6"/>
        <v>379.17688550251665</v>
      </c>
    </row>
    <row r="27" spans="1:25" outlineLevel="2" x14ac:dyDescent="0.15">
      <c r="A27" s="1">
        <v>150</v>
      </c>
      <c r="B27" s="2">
        <v>44334</v>
      </c>
      <c r="C27" s="1">
        <v>20212667</v>
      </c>
      <c r="D27" s="1">
        <v>33</v>
      </c>
      <c r="E27" s="1" t="s">
        <v>4</v>
      </c>
      <c r="F27" s="1" t="s">
        <v>138</v>
      </c>
      <c r="G27" s="2">
        <v>44731</v>
      </c>
      <c r="H27" s="4">
        <f t="shared" si="0"/>
        <v>397</v>
      </c>
      <c r="I27" s="1">
        <v>910</v>
      </c>
      <c r="J27" s="1">
        <f t="shared" si="1"/>
        <v>2.2921914357682618</v>
      </c>
      <c r="K27" s="1">
        <f t="shared" si="7"/>
        <v>94.618617608104898</v>
      </c>
      <c r="L27" s="1">
        <v>11.872299999999999</v>
      </c>
      <c r="M27" s="1">
        <f t="shared" si="2"/>
        <v>11.5</v>
      </c>
      <c r="N27" s="1">
        <v>1.3046500000000001</v>
      </c>
      <c r="O27" s="1">
        <f t="shared" si="8"/>
        <v>113.38094604403337</v>
      </c>
      <c r="P27" s="1">
        <v>4.5272100000000002</v>
      </c>
      <c r="Q27" s="1">
        <f t="shared" si="3"/>
        <v>4.5140000000000002</v>
      </c>
      <c r="R27" s="1">
        <f t="shared" si="9"/>
        <v>114.06427378020496</v>
      </c>
      <c r="S27" s="1">
        <v>0.34982600000000003</v>
      </c>
      <c r="T27" s="1">
        <f t="shared" si="4"/>
        <v>0.34250000000000003</v>
      </c>
      <c r="U27" s="1">
        <v>0.353412</v>
      </c>
      <c r="W27" s="1">
        <v>51</v>
      </c>
      <c r="X27" s="3">
        <f t="shared" si="5"/>
        <v>6.7282386999999986</v>
      </c>
      <c r="Y27">
        <f t="shared" si="6"/>
        <v>435.44478347637664</v>
      </c>
    </row>
    <row r="28" spans="1:25" outlineLevel="2" x14ac:dyDescent="0.15">
      <c r="A28" s="1" t="s">
        <v>22</v>
      </c>
      <c r="B28" s="2">
        <v>44380</v>
      </c>
      <c r="C28" s="1">
        <v>20212733</v>
      </c>
      <c r="D28" s="1">
        <v>34</v>
      </c>
      <c r="E28" s="1" t="s">
        <v>4</v>
      </c>
      <c r="F28" s="1" t="s">
        <v>138</v>
      </c>
      <c r="G28" s="2">
        <v>44731</v>
      </c>
      <c r="H28" s="4">
        <f t="shared" si="0"/>
        <v>351</v>
      </c>
      <c r="I28" s="1">
        <v>972</v>
      </c>
      <c r="J28" s="1">
        <f t="shared" si="1"/>
        <v>2.7692307692307692</v>
      </c>
      <c r="K28" s="1">
        <f t="shared" si="7"/>
        <v>114.31016761242903</v>
      </c>
      <c r="L28" s="1">
        <v>11.5754</v>
      </c>
      <c r="M28" s="1">
        <f t="shared" si="2"/>
        <v>11.75</v>
      </c>
      <c r="N28" s="1">
        <v>1.1908799999999999</v>
      </c>
      <c r="O28" s="1">
        <f t="shared" si="8"/>
        <v>103.49373473722335</v>
      </c>
      <c r="P28" s="1">
        <v>5.0758400000000004</v>
      </c>
      <c r="Q28" s="1">
        <f t="shared" si="3"/>
        <v>5.0819999999999999</v>
      </c>
      <c r="R28" s="1">
        <f t="shared" si="9"/>
        <v>128.41706675919394</v>
      </c>
      <c r="S28" s="1">
        <v>0.16020599999999999</v>
      </c>
      <c r="T28" s="1">
        <f t="shared" si="4"/>
        <v>0.1636</v>
      </c>
      <c r="U28" s="1">
        <v>0.246945</v>
      </c>
      <c r="W28" s="1">
        <v>52.5</v>
      </c>
      <c r="X28" s="3">
        <f t="shared" si="5"/>
        <v>7.8956318499999973</v>
      </c>
      <c r="Y28">
        <f t="shared" si="6"/>
        <v>449.71470384606971</v>
      </c>
    </row>
    <row r="29" spans="1:25" outlineLevel="2" x14ac:dyDescent="0.15">
      <c r="A29" s="1" t="s">
        <v>23</v>
      </c>
      <c r="B29" s="2">
        <v>44351</v>
      </c>
      <c r="C29" s="1">
        <v>20211439</v>
      </c>
      <c r="D29" s="1">
        <v>35</v>
      </c>
      <c r="E29" s="1" t="s">
        <v>4</v>
      </c>
      <c r="F29" s="1" t="s">
        <v>138</v>
      </c>
      <c r="G29" s="2">
        <v>44731</v>
      </c>
      <c r="H29" s="4">
        <f t="shared" si="0"/>
        <v>380</v>
      </c>
      <c r="I29" s="1">
        <v>870</v>
      </c>
      <c r="J29" s="1">
        <f t="shared" si="1"/>
        <v>2.2894736842105261</v>
      </c>
      <c r="K29" s="1">
        <f t="shared" si="7"/>
        <v>94.506432433959958</v>
      </c>
      <c r="L29" s="1">
        <v>10.8614</v>
      </c>
      <c r="M29" s="1">
        <f t="shared" si="2"/>
        <v>10.68</v>
      </c>
      <c r="N29" s="1">
        <v>1.24844</v>
      </c>
      <c r="O29" s="1">
        <f t="shared" si="8"/>
        <v>108.49600144039628</v>
      </c>
      <c r="P29" s="1">
        <v>4.7984499999999999</v>
      </c>
      <c r="Q29" s="1">
        <f t="shared" si="3"/>
        <v>4.7919999999999998</v>
      </c>
      <c r="R29" s="1">
        <f t="shared" si="9"/>
        <v>121.08905625935802</v>
      </c>
      <c r="S29" s="1">
        <v>0.320158</v>
      </c>
      <c r="T29" s="1">
        <f t="shared" si="4"/>
        <v>0.31669999999999998</v>
      </c>
      <c r="U29" s="1">
        <v>0.24898600000000001</v>
      </c>
      <c r="W29" s="1">
        <v>51</v>
      </c>
      <c r="X29" s="3">
        <f t="shared" si="5"/>
        <v>6.8758819999999981</v>
      </c>
      <c r="Y29">
        <f t="shared" si="6"/>
        <v>432.58749157411057</v>
      </c>
    </row>
    <row r="30" spans="1:25" outlineLevel="2" x14ac:dyDescent="0.15">
      <c r="A30" s="1">
        <v>136</v>
      </c>
      <c r="B30" s="2">
        <v>44310</v>
      </c>
      <c r="C30" s="1">
        <v>20212012</v>
      </c>
      <c r="D30" s="1">
        <v>37</v>
      </c>
      <c r="E30" s="1" t="s">
        <v>4</v>
      </c>
      <c r="F30" s="1" t="s">
        <v>138</v>
      </c>
      <c r="G30" s="2">
        <v>44731</v>
      </c>
      <c r="H30" s="4">
        <f t="shared" si="0"/>
        <v>421</v>
      </c>
      <c r="I30" s="1">
        <v>1045</v>
      </c>
      <c r="J30" s="1">
        <f t="shared" si="1"/>
        <v>2.4821852731591449</v>
      </c>
      <c r="K30" s="1">
        <f t="shared" si="7"/>
        <v>102.46131083497283</v>
      </c>
      <c r="L30" s="1">
        <v>11.2097</v>
      </c>
      <c r="M30" s="1">
        <f t="shared" si="2"/>
        <v>10.58</v>
      </c>
      <c r="N30" s="1">
        <v>1.0727</v>
      </c>
      <c r="O30" s="1">
        <f t="shared" si="8"/>
        <v>93.22327123859624</v>
      </c>
      <c r="P30" s="1">
        <v>4.7126299999999999</v>
      </c>
      <c r="Q30" s="1">
        <f t="shared" si="3"/>
        <v>4.6900000000000004</v>
      </c>
      <c r="R30" s="1">
        <f t="shared" si="9"/>
        <v>118.51161808355366</v>
      </c>
      <c r="S30" s="1">
        <v>0.34728999999999999</v>
      </c>
      <c r="T30" s="1">
        <f t="shared" si="4"/>
        <v>0.33489999999999998</v>
      </c>
      <c r="U30" s="1">
        <v>0.42513600000000001</v>
      </c>
      <c r="W30" s="1">
        <v>51.5</v>
      </c>
      <c r="X30" s="3">
        <f t="shared" si="5"/>
        <v>6.7862944500000015</v>
      </c>
      <c r="Y30">
        <f t="shared" si="6"/>
        <v>407.41947139571903</v>
      </c>
    </row>
    <row r="31" spans="1:25" outlineLevel="2" x14ac:dyDescent="0.15">
      <c r="A31" s="1">
        <v>100</v>
      </c>
      <c r="B31" s="2">
        <v>44354</v>
      </c>
      <c r="C31" s="1">
        <v>20215998</v>
      </c>
      <c r="D31" s="1">
        <v>38</v>
      </c>
      <c r="E31" s="1" t="s">
        <v>4</v>
      </c>
      <c r="F31" s="1" t="s">
        <v>138</v>
      </c>
      <c r="G31" s="2">
        <v>44731</v>
      </c>
      <c r="H31" s="4">
        <f t="shared" si="0"/>
        <v>377</v>
      </c>
      <c r="I31" s="1">
        <v>966</v>
      </c>
      <c r="J31" s="1">
        <f t="shared" si="1"/>
        <v>2.5623342175066313</v>
      </c>
      <c r="K31" s="1">
        <f t="shared" si="7"/>
        <v>105.76975279081076</v>
      </c>
      <c r="L31" s="1">
        <v>10.3941</v>
      </c>
      <c r="M31" s="1">
        <f t="shared" si="2"/>
        <v>10.25</v>
      </c>
      <c r="N31" s="1">
        <v>1.07599</v>
      </c>
      <c r="O31" s="1">
        <f t="shared" si="8"/>
        <v>93.509189540428054</v>
      </c>
      <c r="P31" s="1">
        <v>3.7992900000000001</v>
      </c>
      <c r="Q31" s="1">
        <f t="shared" si="3"/>
        <v>3.794</v>
      </c>
      <c r="R31" s="1">
        <f t="shared" si="9"/>
        <v>95.870592539232959</v>
      </c>
      <c r="S31" s="1">
        <v>0.27072499999999999</v>
      </c>
      <c r="T31" s="1">
        <f t="shared" si="4"/>
        <v>0.26790000000000003</v>
      </c>
      <c r="U31" s="1">
        <v>0.35468499999999997</v>
      </c>
      <c r="W31" s="1">
        <v>51</v>
      </c>
      <c r="X31" s="3">
        <f t="shared" si="5"/>
        <v>6.9028126999999984</v>
      </c>
      <c r="Y31">
        <f t="shared" si="6"/>
        <v>388.65872441089982</v>
      </c>
    </row>
    <row r="32" spans="1:25" outlineLevel="2" x14ac:dyDescent="0.15">
      <c r="A32" s="1" t="s">
        <v>26</v>
      </c>
      <c r="B32" s="2">
        <v>44394</v>
      </c>
      <c r="C32" s="1">
        <v>20212474</v>
      </c>
      <c r="D32" s="1">
        <v>43</v>
      </c>
      <c r="E32" s="1" t="s">
        <v>4</v>
      </c>
      <c r="F32" s="1" t="s">
        <v>138</v>
      </c>
      <c r="G32" s="2">
        <v>44731</v>
      </c>
      <c r="H32" s="4">
        <f t="shared" si="0"/>
        <v>337</v>
      </c>
      <c r="I32" s="1">
        <v>746</v>
      </c>
      <c r="J32" s="1">
        <f t="shared" si="1"/>
        <v>2.2136498516320473</v>
      </c>
      <c r="K32" s="1">
        <f t="shared" si="7"/>
        <v>91.376525346631766</v>
      </c>
      <c r="L32" s="1">
        <v>8.4204799999999995</v>
      </c>
      <c r="M32" s="1">
        <f t="shared" si="2"/>
        <v>8.77</v>
      </c>
      <c r="N32" s="1">
        <v>1.1287499999999999</v>
      </c>
      <c r="O32" s="1">
        <f t="shared" si="8"/>
        <v>98.09431100080684</v>
      </c>
      <c r="P32" s="1">
        <v>3.4912299999999998</v>
      </c>
      <c r="Q32" s="1">
        <f t="shared" si="3"/>
        <v>3.504</v>
      </c>
      <c r="R32" s="1">
        <f t="shared" si="9"/>
        <v>88.542582039397004</v>
      </c>
      <c r="S32" s="1">
        <v>7.6031199999999993E-2</v>
      </c>
      <c r="T32" s="1">
        <f t="shared" si="4"/>
        <v>8.3000000000000004E-2</v>
      </c>
      <c r="U32" s="1">
        <v>0.22992699999999999</v>
      </c>
      <c r="W32" s="1">
        <v>48.5</v>
      </c>
      <c r="X32" s="3">
        <f t="shared" si="5"/>
        <v>6.0423049500000001</v>
      </c>
      <c r="Y32">
        <f t="shared" si="6"/>
        <v>376.10772938764245</v>
      </c>
    </row>
    <row r="33" spans="1:25" outlineLevel="2" x14ac:dyDescent="0.15">
      <c r="A33" s="1">
        <v>213</v>
      </c>
      <c r="B33" s="2">
        <v>44397</v>
      </c>
      <c r="C33" s="1">
        <v>20215299</v>
      </c>
      <c r="D33" s="1">
        <v>44</v>
      </c>
      <c r="E33" s="1" t="s">
        <v>4</v>
      </c>
      <c r="F33" s="1" t="s">
        <v>138</v>
      </c>
      <c r="G33" s="2">
        <v>44731</v>
      </c>
      <c r="H33" s="4">
        <f t="shared" si="0"/>
        <v>334</v>
      </c>
      <c r="I33" s="1">
        <v>680</v>
      </c>
      <c r="J33" s="1">
        <f t="shared" si="1"/>
        <v>2.0359281437125749</v>
      </c>
      <c r="K33" s="1">
        <f t="shared" si="7"/>
        <v>84.040409322511024</v>
      </c>
      <c r="L33" s="1">
        <v>7.6128600000000004</v>
      </c>
      <c r="M33" s="1">
        <f t="shared" si="2"/>
        <v>8.01</v>
      </c>
      <c r="N33" s="1">
        <v>1.11954</v>
      </c>
      <c r="O33" s="1">
        <f t="shared" si="8"/>
        <v>97.293913566195613</v>
      </c>
      <c r="P33" s="1">
        <v>3.5266099999999998</v>
      </c>
      <c r="Q33" s="1">
        <f t="shared" si="3"/>
        <v>3.5409999999999999</v>
      </c>
      <c r="R33" s="1">
        <f t="shared" si="9"/>
        <v>89.477535103169174</v>
      </c>
      <c r="S33" s="1">
        <v>7.8057600000000005E-2</v>
      </c>
      <c r="T33" s="1">
        <f t="shared" si="4"/>
        <v>8.5800000000000001E-2</v>
      </c>
      <c r="U33" s="1">
        <v>0.212117</v>
      </c>
      <c r="W33" s="1">
        <v>47.5</v>
      </c>
      <c r="X33" s="3">
        <f t="shared" si="5"/>
        <v>5.5759210999999969</v>
      </c>
      <c r="Y33">
        <f t="shared" si="6"/>
        <v>368.10577155807141</v>
      </c>
    </row>
    <row r="34" spans="1:25" outlineLevel="2" x14ac:dyDescent="0.15">
      <c r="A34" s="1">
        <v>133</v>
      </c>
      <c r="B34" s="2">
        <v>44378</v>
      </c>
      <c r="C34" s="1">
        <v>20212944</v>
      </c>
      <c r="D34" s="1">
        <v>45</v>
      </c>
      <c r="E34" s="1" t="s">
        <v>4</v>
      </c>
      <c r="F34" s="1" t="s">
        <v>138</v>
      </c>
      <c r="G34" s="2">
        <v>44731</v>
      </c>
      <c r="H34" s="4">
        <f t="shared" ref="H34:H65" si="10">G34-B34</f>
        <v>353</v>
      </c>
      <c r="I34" s="1">
        <v>994</v>
      </c>
      <c r="J34" s="1">
        <f t="shared" ref="J34:J65" si="11">I34/H34</f>
        <v>2.8158640226628897</v>
      </c>
      <c r="K34" s="1">
        <f t="shared" si="7"/>
        <v>116.23512636825683</v>
      </c>
      <c r="L34" s="1">
        <v>11.211</v>
      </c>
      <c r="M34" s="1">
        <f t="shared" ref="M34:M65" si="12">ROUND(L34+4.42*(LN(365)-LN(H34)),2)</f>
        <v>11.36</v>
      </c>
      <c r="N34" s="1">
        <v>1.1278699999999999</v>
      </c>
      <c r="O34" s="1">
        <f t="shared" si="8"/>
        <v>98.017834372961261</v>
      </c>
      <c r="P34" s="1">
        <v>3.8576700000000002</v>
      </c>
      <c r="Q34" s="1">
        <f t="shared" ref="Q34:Q65" si="13">ROUND(P34+0.16*(LN(365)-LN(H34)),3)</f>
        <v>3.863</v>
      </c>
      <c r="R34" s="1">
        <f t="shared" si="9"/>
        <v>97.614153658159438</v>
      </c>
      <c r="S34" s="1">
        <v>0.31339</v>
      </c>
      <c r="T34" s="1">
        <f t="shared" ref="T34:T65" si="14">ROUND(S34+0.087*(LN(365)-LN(H34)),4)</f>
        <v>0.31630000000000003</v>
      </c>
      <c r="U34" s="1">
        <v>0.56670200000000004</v>
      </c>
      <c r="W34" s="1">
        <v>49.5</v>
      </c>
      <c r="X34" s="3">
        <f t="shared" si="5"/>
        <v>6.3790800499999989</v>
      </c>
      <c r="Y34">
        <f t="shared" si="6"/>
        <v>409.88494877233882</v>
      </c>
    </row>
    <row r="35" spans="1:25" outlineLevel="2" x14ac:dyDescent="0.15">
      <c r="A35" s="1" t="s">
        <v>27</v>
      </c>
      <c r="B35" s="2">
        <v>44258</v>
      </c>
      <c r="C35" s="1">
        <v>20210792</v>
      </c>
      <c r="D35" s="1">
        <v>46</v>
      </c>
      <c r="E35" s="1" t="s">
        <v>4</v>
      </c>
      <c r="F35" s="1" t="s">
        <v>138</v>
      </c>
      <c r="G35" s="2">
        <v>44731</v>
      </c>
      <c r="H35" s="4">
        <f t="shared" si="10"/>
        <v>473</v>
      </c>
      <c r="I35" s="1">
        <v>1185</v>
      </c>
      <c r="J35" s="1">
        <f t="shared" si="11"/>
        <v>2.5052854122621566</v>
      </c>
      <c r="K35" s="1">
        <f t="shared" si="7"/>
        <v>103.41485389179405</v>
      </c>
      <c r="L35" s="1">
        <v>13.196199999999999</v>
      </c>
      <c r="M35" s="1">
        <f t="shared" si="12"/>
        <v>12.05</v>
      </c>
      <c r="N35" s="1">
        <v>1.1135999999999999</v>
      </c>
      <c r="O35" s="1">
        <f t="shared" si="8"/>
        <v>96.777696328237866</v>
      </c>
      <c r="P35" s="1">
        <v>4.3965500000000004</v>
      </c>
      <c r="Q35" s="1">
        <f t="shared" si="13"/>
        <v>4.3550000000000004</v>
      </c>
      <c r="R35" s="1">
        <f t="shared" si="9"/>
        <v>110.04650250615697</v>
      </c>
      <c r="S35" s="1">
        <v>0.36358099999999999</v>
      </c>
      <c r="T35" s="1">
        <f t="shared" si="14"/>
        <v>0.34100000000000003</v>
      </c>
      <c r="U35" s="1">
        <v>0.44237100000000001</v>
      </c>
      <c r="W35" s="1">
        <v>54.5</v>
      </c>
      <c r="X35" s="3">
        <f t="shared" si="5"/>
        <v>7.9500815499999984</v>
      </c>
      <c r="Y35">
        <f t="shared" si="6"/>
        <v>407.01674905442673</v>
      </c>
    </row>
    <row r="36" spans="1:25" outlineLevel="2" x14ac:dyDescent="0.15">
      <c r="A36" s="1">
        <v>177</v>
      </c>
      <c r="B36" s="2">
        <v>44394</v>
      </c>
      <c r="C36" s="1">
        <v>20216210</v>
      </c>
      <c r="D36" s="1">
        <v>48</v>
      </c>
      <c r="E36" s="1" t="s">
        <v>4</v>
      </c>
      <c r="F36" s="1" t="s">
        <v>138</v>
      </c>
      <c r="G36" s="2">
        <v>44731</v>
      </c>
      <c r="H36" s="4">
        <f t="shared" si="10"/>
        <v>337</v>
      </c>
      <c r="I36" s="1">
        <v>868</v>
      </c>
      <c r="J36" s="1">
        <f t="shared" si="11"/>
        <v>2.5756676557863503</v>
      </c>
      <c r="K36" s="1">
        <f t="shared" si="7"/>
        <v>106.32013941136245</v>
      </c>
      <c r="L36" s="1">
        <v>9.7096099999999996</v>
      </c>
      <c r="M36" s="1">
        <f t="shared" si="12"/>
        <v>10.06</v>
      </c>
      <c r="N36" s="1">
        <v>1.1186199999999999</v>
      </c>
      <c r="O36" s="1">
        <f t="shared" si="8"/>
        <v>97.21396072799341</v>
      </c>
      <c r="P36" s="1">
        <v>3.95784</v>
      </c>
      <c r="Q36" s="1">
        <f t="shared" si="13"/>
        <v>3.9710000000000001</v>
      </c>
      <c r="R36" s="1">
        <f t="shared" si="9"/>
        <v>100.34320584430523</v>
      </c>
      <c r="S36" s="1">
        <v>0.192577</v>
      </c>
      <c r="T36" s="1">
        <f t="shared" si="14"/>
        <v>0.19950000000000001</v>
      </c>
      <c r="U36" s="1">
        <v>0.30158699999999999</v>
      </c>
      <c r="W36" s="1">
        <v>51.5</v>
      </c>
      <c r="X36" s="3">
        <f t="shared" si="5"/>
        <v>7.5359398500000019</v>
      </c>
      <c r="Y36">
        <f t="shared" si="6"/>
        <v>401.0912667116545</v>
      </c>
    </row>
    <row r="37" spans="1:25" outlineLevel="2" x14ac:dyDescent="0.15">
      <c r="A37" s="1">
        <v>6131</v>
      </c>
      <c r="B37" s="2">
        <v>44360</v>
      </c>
      <c r="C37" s="1">
        <v>20213107</v>
      </c>
      <c r="D37" s="1">
        <v>50</v>
      </c>
      <c r="E37" s="1" t="s">
        <v>4</v>
      </c>
      <c r="F37" s="1" t="s">
        <v>138</v>
      </c>
      <c r="G37" s="2">
        <v>44731</v>
      </c>
      <c r="H37" s="4">
        <f t="shared" si="10"/>
        <v>371</v>
      </c>
      <c r="I37" s="1">
        <v>896</v>
      </c>
      <c r="J37" s="1">
        <f t="shared" si="11"/>
        <v>2.4150943396226414</v>
      </c>
      <c r="K37" s="1">
        <f t="shared" si="7"/>
        <v>99.691886219644587</v>
      </c>
      <c r="L37" s="1">
        <v>10.429500000000001</v>
      </c>
      <c r="M37" s="1">
        <f t="shared" si="12"/>
        <v>10.36</v>
      </c>
      <c r="N37" s="1">
        <v>1.16401</v>
      </c>
      <c r="O37" s="1">
        <f t="shared" si="8"/>
        <v>101.15859043016539</v>
      </c>
      <c r="P37" s="1">
        <v>4.3333599999999999</v>
      </c>
      <c r="Q37" s="1">
        <f t="shared" si="13"/>
        <v>4.3310000000000004</v>
      </c>
      <c r="R37" s="1">
        <f t="shared" si="9"/>
        <v>109.44004646479124</v>
      </c>
      <c r="S37" s="1">
        <v>0.27524700000000002</v>
      </c>
      <c r="T37" s="1">
        <f t="shared" si="14"/>
        <v>0.27379999999999999</v>
      </c>
      <c r="U37" s="1">
        <v>0.336561</v>
      </c>
      <c r="W37" s="1">
        <v>51</v>
      </c>
      <c r="X37" s="3">
        <f t="shared" si="5"/>
        <v>6.9574624999999974</v>
      </c>
      <c r="Y37">
        <f t="shared" si="6"/>
        <v>411.44911354476659</v>
      </c>
    </row>
    <row r="38" spans="1:25" outlineLevel="2" x14ac:dyDescent="0.15">
      <c r="A38" s="1" t="s">
        <v>30</v>
      </c>
      <c r="B38" s="2">
        <v>44292</v>
      </c>
      <c r="C38" s="1">
        <v>20211674</v>
      </c>
      <c r="D38" s="1">
        <v>51</v>
      </c>
      <c r="E38" s="1" t="s">
        <v>4</v>
      </c>
      <c r="F38" s="1" t="s">
        <v>138</v>
      </c>
      <c r="G38" s="2">
        <v>44731</v>
      </c>
      <c r="H38" s="4">
        <f t="shared" si="10"/>
        <v>439</v>
      </c>
      <c r="I38" s="1">
        <v>1105</v>
      </c>
      <c r="J38" s="1">
        <f t="shared" si="11"/>
        <v>2.5170842824601367</v>
      </c>
      <c r="K38" s="1">
        <f t="shared" si="7"/>
        <v>103.90189558039376</v>
      </c>
      <c r="L38" s="1">
        <v>11.7979</v>
      </c>
      <c r="M38" s="1">
        <f t="shared" si="12"/>
        <v>10.98</v>
      </c>
      <c r="N38" s="1">
        <v>1.06768</v>
      </c>
      <c r="O38" s="1">
        <f t="shared" si="8"/>
        <v>92.787006838840711</v>
      </c>
      <c r="P38" s="1">
        <v>3.8418999999999999</v>
      </c>
      <c r="Q38" s="1">
        <f t="shared" si="13"/>
        <v>3.8119999999999998</v>
      </c>
      <c r="R38" s="1">
        <f t="shared" si="9"/>
        <v>96.325434570257258</v>
      </c>
      <c r="S38" s="1">
        <v>0.23494699999999999</v>
      </c>
      <c r="T38" s="1">
        <f t="shared" si="14"/>
        <v>0.21890000000000001</v>
      </c>
      <c r="U38" s="1">
        <v>0.44300699999999998</v>
      </c>
      <c r="W38" s="1">
        <v>52.5</v>
      </c>
      <c r="X38" s="3">
        <f t="shared" si="5"/>
        <v>7.1580818499999967</v>
      </c>
      <c r="Y38">
        <f t="shared" si="6"/>
        <v>385.80134382833239</v>
      </c>
    </row>
    <row r="39" spans="1:25" outlineLevel="2" x14ac:dyDescent="0.15">
      <c r="A39" s="1" t="s">
        <v>31</v>
      </c>
      <c r="B39" s="2">
        <v>44290</v>
      </c>
      <c r="C39" s="1">
        <v>20211999</v>
      </c>
      <c r="D39" s="1">
        <v>53</v>
      </c>
      <c r="E39" s="1" t="s">
        <v>4</v>
      </c>
      <c r="F39" s="1" t="s">
        <v>138</v>
      </c>
      <c r="G39" s="2">
        <v>44731</v>
      </c>
      <c r="H39" s="4">
        <f t="shared" si="10"/>
        <v>441</v>
      </c>
      <c r="I39" s="1">
        <v>732</v>
      </c>
      <c r="J39" s="1">
        <f t="shared" si="11"/>
        <v>1.6598639455782314</v>
      </c>
      <c r="K39" s="1">
        <f t="shared" si="7"/>
        <v>68.516978772982782</v>
      </c>
      <c r="L39" s="1">
        <v>8.3725699999999996</v>
      </c>
      <c r="M39" s="1">
        <f t="shared" si="12"/>
        <v>7.54</v>
      </c>
      <c r="N39" s="1">
        <v>1.1437900000000001</v>
      </c>
      <c r="O39" s="1">
        <f t="shared" si="8"/>
        <v>99.401366094895124</v>
      </c>
      <c r="P39" s="1">
        <v>4.3467599999999997</v>
      </c>
      <c r="Q39" s="1">
        <f t="shared" si="13"/>
        <v>4.3159999999999998</v>
      </c>
      <c r="R39" s="1">
        <f t="shared" si="9"/>
        <v>109.06101143893765</v>
      </c>
      <c r="S39" s="1">
        <v>0.158056</v>
      </c>
      <c r="T39" s="1">
        <f t="shared" si="14"/>
        <v>0.1416</v>
      </c>
      <c r="U39" s="1">
        <v>0.23102200000000001</v>
      </c>
      <c r="W39" s="1">
        <v>49.5</v>
      </c>
      <c r="X39" s="3">
        <f t="shared" si="5"/>
        <v>5.6266316499999984</v>
      </c>
      <c r="Y39">
        <f t="shared" si="6"/>
        <v>376.38072240171067</v>
      </c>
    </row>
    <row r="40" spans="1:25" outlineLevel="2" x14ac:dyDescent="0.15">
      <c r="A40" s="1">
        <v>841</v>
      </c>
      <c r="B40" s="2">
        <v>44412</v>
      </c>
      <c r="C40" s="1">
        <v>20212638</v>
      </c>
      <c r="D40" s="1">
        <v>56</v>
      </c>
      <c r="E40" s="1" t="s">
        <v>4</v>
      </c>
      <c r="F40" s="1" t="s">
        <v>138</v>
      </c>
      <c r="G40" s="2">
        <v>44731</v>
      </c>
      <c r="H40" s="4">
        <f t="shared" si="10"/>
        <v>319</v>
      </c>
      <c r="I40" s="1">
        <v>784</v>
      </c>
      <c r="J40" s="1">
        <f t="shared" si="11"/>
        <v>2.457680250783699</v>
      </c>
      <c r="K40" s="1">
        <f t="shared" si="7"/>
        <v>101.44977606285931</v>
      </c>
      <c r="L40" s="1">
        <v>8.9172700000000003</v>
      </c>
      <c r="M40" s="1">
        <f t="shared" si="12"/>
        <v>9.51</v>
      </c>
      <c r="N40" s="1">
        <v>1.13741</v>
      </c>
      <c r="O40" s="1">
        <f t="shared" si="8"/>
        <v>98.846910543014602</v>
      </c>
      <c r="P40" s="1">
        <v>4.0555000000000003</v>
      </c>
      <c r="Q40" s="1">
        <f t="shared" si="13"/>
        <v>4.077</v>
      </c>
      <c r="R40" s="1">
        <f t="shared" si="9"/>
        <v>103.02172002700389</v>
      </c>
      <c r="S40" s="1">
        <v>0.17115</v>
      </c>
      <c r="T40" s="1">
        <f t="shared" si="14"/>
        <v>0.18290000000000001</v>
      </c>
      <c r="U40" s="1">
        <v>0.23091400000000001</v>
      </c>
      <c r="W40" s="1">
        <v>51.5</v>
      </c>
      <c r="X40" s="3">
        <f t="shared" si="5"/>
        <v>7.72338375</v>
      </c>
      <c r="Y40">
        <f t="shared" si="6"/>
        <v>402.16531717589237</v>
      </c>
    </row>
    <row r="41" spans="1:25" outlineLevel="2" x14ac:dyDescent="0.15">
      <c r="A41" s="1" t="s">
        <v>32</v>
      </c>
      <c r="B41" s="2">
        <v>44420</v>
      </c>
      <c r="C41" s="1">
        <v>20215641</v>
      </c>
      <c r="D41" s="1">
        <v>57</v>
      </c>
      <c r="E41" s="1" t="s">
        <v>4</v>
      </c>
      <c r="F41" s="1" t="s">
        <v>138</v>
      </c>
      <c r="G41" s="2">
        <v>44731</v>
      </c>
      <c r="H41" s="4">
        <f t="shared" si="10"/>
        <v>311</v>
      </c>
      <c r="I41" s="1">
        <v>896</v>
      </c>
      <c r="J41" s="1">
        <f t="shared" si="11"/>
        <v>2.8810289389067525</v>
      </c>
      <c r="K41" s="1">
        <f t="shared" si="7"/>
        <v>118.92504754819339</v>
      </c>
      <c r="L41" s="1">
        <v>9.8115500000000004</v>
      </c>
      <c r="M41" s="1">
        <f t="shared" si="12"/>
        <v>10.52</v>
      </c>
      <c r="N41" s="1">
        <v>1.09504</v>
      </c>
      <c r="O41" s="1">
        <f t="shared" si="8"/>
        <v>95.16473472276725</v>
      </c>
      <c r="P41" s="1">
        <v>4.3244899999999999</v>
      </c>
      <c r="Q41" s="1">
        <f t="shared" si="13"/>
        <v>4.3499999999999996</v>
      </c>
      <c r="R41" s="1">
        <f t="shared" si="9"/>
        <v>109.92015749753909</v>
      </c>
      <c r="S41" s="1">
        <v>0.27889900000000001</v>
      </c>
      <c r="T41" s="1">
        <f t="shared" si="14"/>
        <v>0.2928</v>
      </c>
      <c r="U41" s="1">
        <v>0.50104000000000004</v>
      </c>
      <c r="W41" s="1">
        <v>50</v>
      </c>
      <c r="X41" s="3">
        <f t="shared" si="5"/>
        <v>7.0658715999999986</v>
      </c>
      <c r="Y41">
        <f t="shared" si="6"/>
        <v>419.17467449126696</v>
      </c>
    </row>
    <row r="42" spans="1:25" outlineLevel="2" x14ac:dyDescent="0.15">
      <c r="A42" s="1">
        <v>1721</v>
      </c>
      <c r="B42" s="2">
        <v>44364</v>
      </c>
      <c r="C42" s="1">
        <v>20212700</v>
      </c>
      <c r="D42" s="1">
        <v>58</v>
      </c>
      <c r="E42" s="1" t="s">
        <v>4</v>
      </c>
      <c r="F42" s="1" t="s">
        <v>138</v>
      </c>
      <c r="G42" s="2">
        <v>44731</v>
      </c>
      <c r="H42" s="4">
        <f t="shared" si="10"/>
        <v>367</v>
      </c>
      <c r="I42" s="1">
        <v>858</v>
      </c>
      <c r="J42" s="1">
        <f t="shared" si="11"/>
        <v>2.3378746594005451</v>
      </c>
      <c r="K42" s="1">
        <f t="shared" si="7"/>
        <v>96.504360395779088</v>
      </c>
      <c r="L42" s="1">
        <v>9.2117299999999993</v>
      </c>
      <c r="M42" s="1">
        <f t="shared" si="12"/>
        <v>9.19</v>
      </c>
      <c r="N42" s="1">
        <v>1.0736300000000001</v>
      </c>
      <c r="O42" s="1">
        <f t="shared" si="8"/>
        <v>93.30409312938761</v>
      </c>
      <c r="P42" s="1">
        <v>3.67774</v>
      </c>
      <c r="Q42" s="1">
        <f t="shared" si="13"/>
        <v>3.677</v>
      </c>
      <c r="R42" s="1">
        <f t="shared" si="9"/>
        <v>92.914119337575002</v>
      </c>
      <c r="S42" s="1">
        <v>0.179452</v>
      </c>
      <c r="T42" s="1">
        <f t="shared" si="14"/>
        <v>0.17899999999999999</v>
      </c>
      <c r="U42" s="1">
        <v>0.28403899999999999</v>
      </c>
      <c r="W42" s="1">
        <v>47.5</v>
      </c>
      <c r="X42" s="3">
        <f t="shared" si="5"/>
        <v>5.2439361499999979</v>
      </c>
      <c r="Y42">
        <f t="shared" si="6"/>
        <v>376.02666599212932</v>
      </c>
    </row>
    <row r="43" spans="1:25" outlineLevel="2" x14ac:dyDescent="0.15">
      <c r="A43" s="1">
        <v>1048</v>
      </c>
      <c r="B43" s="2">
        <v>44355</v>
      </c>
      <c r="C43" s="1">
        <v>20213310</v>
      </c>
      <c r="D43" s="1">
        <v>59</v>
      </c>
      <c r="E43" s="1" t="s">
        <v>4</v>
      </c>
      <c r="F43" s="1" t="s">
        <v>138</v>
      </c>
      <c r="G43" s="2">
        <v>44731</v>
      </c>
      <c r="H43" s="4">
        <f t="shared" si="10"/>
        <v>376</v>
      </c>
      <c r="I43" s="1">
        <v>754</v>
      </c>
      <c r="J43" s="1">
        <f t="shared" si="11"/>
        <v>2.0053191489361701</v>
      </c>
      <c r="K43" s="1">
        <f t="shared" si="7"/>
        <v>82.776910677972012</v>
      </c>
      <c r="L43" s="1">
        <v>9.3692799999999998</v>
      </c>
      <c r="M43" s="1">
        <f t="shared" si="12"/>
        <v>9.24</v>
      </c>
      <c r="N43" s="1">
        <v>1.24261</v>
      </c>
      <c r="O43" s="1">
        <f t="shared" si="8"/>
        <v>107.98934378091924</v>
      </c>
      <c r="P43" s="1">
        <v>4.1833</v>
      </c>
      <c r="Q43" s="1">
        <f t="shared" si="13"/>
        <v>4.1790000000000003</v>
      </c>
      <c r="R43" s="1">
        <f t="shared" si="9"/>
        <v>105.59915820280825</v>
      </c>
      <c r="S43" s="1">
        <v>0.26824900000000002</v>
      </c>
      <c r="T43" s="1">
        <f t="shared" si="14"/>
        <v>0.26569999999999999</v>
      </c>
      <c r="U43" s="1">
        <v>0.33666800000000002</v>
      </c>
      <c r="W43" s="1">
        <v>48</v>
      </c>
      <c r="X43" s="3">
        <f t="shared" si="5"/>
        <v>5.4093328000000014</v>
      </c>
      <c r="Y43">
        <f t="shared" si="6"/>
        <v>404.35475644261879</v>
      </c>
    </row>
    <row r="44" spans="1:25" outlineLevel="2" x14ac:dyDescent="0.15">
      <c r="A44" s="1" t="s">
        <v>33</v>
      </c>
      <c r="B44" s="2">
        <v>44345</v>
      </c>
      <c r="C44" s="1">
        <v>20212845</v>
      </c>
      <c r="D44" s="1">
        <v>61</v>
      </c>
      <c r="E44" s="1" t="s">
        <v>4</v>
      </c>
      <c r="F44" s="1" t="s">
        <v>138</v>
      </c>
      <c r="G44" s="2">
        <v>44731</v>
      </c>
      <c r="H44" s="4">
        <f t="shared" si="10"/>
        <v>386</v>
      </c>
      <c r="I44" s="1">
        <v>884</v>
      </c>
      <c r="J44" s="1">
        <f t="shared" si="11"/>
        <v>2.2901554404145079</v>
      </c>
      <c r="K44" s="1">
        <f t="shared" si="7"/>
        <v>94.534574424441161</v>
      </c>
      <c r="L44" s="1">
        <v>9.4564400000000006</v>
      </c>
      <c r="M44" s="1">
        <f t="shared" si="12"/>
        <v>9.2100000000000009</v>
      </c>
      <c r="N44" s="1">
        <v>1.0697300000000001</v>
      </c>
      <c r="O44" s="1">
        <f t="shared" si="8"/>
        <v>92.965162619617388</v>
      </c>
      <c r="P44" s="1">
        <v>3.9626800000000002</v>
      </c>
      <c r="Q44" s="1">
        <f t="shared" si="13"/>
        <v>3.9540000000000002</v>
      </c>
      <c r="R44" s="1">
        <f t="shared" si="9"/>
        <v>99.913632815004519</v>
      </c>
      <c r="S44" s="1">
        <v>0.16300200000000001</v>
      </c>
      <c r="T44" s="1">
        <f t="shared" si="14"/>
        <v>0.15809999999999999</v>
      </c>
      <c r="U44" s="1">
        <v>0.229042</v>
      </c>
      <c r="W44" s="1">
        <v>52</v>
      </c>
      <c r="X44" s="3">
        <f t="shared" si="5"/>
        <v>7.3244063999999982</v>
      </c>
      <c r="Y44">
        <f t="shared" si="6"/>
        <v>380.37853247868048</v>
      </c>
    </row>
    <row r="45" spans="1:25" outlineLevel="2" x14ac:dyDescent="0.15">
      <c r="A45" s="1">
        <v>111</v>
      </c>
      <c r="B45" s="2">
        <v>44388</v>
      </c>
      <c r="C45" s="1">
        <v>20216017</v>
      </c>
      <c r="D45" s="1">
        <v>62</v>
      </c>
      <c r="E45" s="1" t="s">
        <v>4</v>
      </c>
      <c r="F45" s="1" t="s">
        <v>138</v>
      </c>
      <c r="G45" s="2">
        <v>44731</v>
      </c>
      <c r="H45" s="4">
        <f t="shared" si="10"/>
        <v>343</v>
      </c>
      <c r="I45" s="1">
        <v>936</v>
      </c>
      <c r="J45" s="1">
        <f t="shared" si="11"/>
        <v>2.7288629737609331</v>
      </c>
      <c r="K45" s="1">
        <f t="shared" si="7"/>
        <v>112.6438386384869</v>
      </c>
      <c r="L45" s="1">
        <v>10.3203</v>
      </c>
      <c r="M45" s="1">
        <f t="shared" si="12"/>
        <v>10.6</v>
      </c>
      <c r="N45" s="1">
        <v>1.1026</v>
      </c>
      <c r="O45" s="1">
        <f t="shared" si="8"/>
        <v>95.821738480168008</v>
      </c>
      <c r="P45" s="1">
        <v>3.7625500000000001</v>
      </c>
      <c r="Q45" s="1">
        <f t="shared" si="13"/>
        <v>3.7719999999999998</v>
      </c>
      <c r="R45" s="1">
        <f t="shared" si="9"/>
        <v>95.314674501314357</v>
      </c>
      <c r="S45" s="1">
        <v>0.271789</v>
      </c>
      <c r="T45" s="1">
        <f t="shared" si="14"/>
        <v>0.2772</v>
      </c>
      <c r="U45" s="1">
        <v>0.283503</v>
      </c>
      <c r="W45" s="1">
        <v>53</v>
      </c>
      <c r="X45" s="3">
        <f t="shared" si="5"/>
        <v>8.2230614999999982</v>
      </c>
      <c r="Y45">
        <f t="shared" si="6"/>
        <v>399.6019901001373</v>
      </c>
    </row>
    <row r="46" spans="1:25" outlineLevel="2" x14ac:dyDescent="0.15">
      <c r="A46" s="1" t="s">
        <v>34</v>
      </c>
      <c r="B46" s="2">
        <v>44330</v>
      </c>
      <c r="C46" s="1">
        <v>20212423</v>
      </c>
      <c r="D46" s="1">
        <v>64</v>
      </c>
      <c r="E46" s="1" t="s">
        <v>4</v>
      </c>
      <c r="F46" s="1" t="s">
        <v>138</v>
      </c>
      <c r="G46" s="2">
        <v>44731</v>
      </c>
      <c r="H46" s="4">
        <f t="shared" si="10"/>
        <v>401</v>
      </c>
      <c r="I46" s="1">
        <v>978</v>
      </c>
      <c r="J46" s="1">
        <f t="shared" si="11"/>
        <v>2.4389027431421448</v>
      </c>
      <c r="K46" s="1">
        <f t="shared" si="7"/>
        <v>100.67466549074693</v>
      </c>
      <c r="L46" s="1">
        <v>11.2013</v>
      </c>
      <c r="M46" s="1">
        <f t="shared" si="12"/>
        <v>10.79</v>
      </c>
      <c r="N46" s="1">
        <v>1.14533</v>
      </c>
      <c r="O46" s="1">
        <f t="shared" si="8"/>
        <v>99.535200193624902</v>
      </c>
      <c r="P46" s="1">
        <v>2.6778900000000001</v>
      </c>
      <c r="Q46" s="1">
        <f t="shared" si="13"/>
        <v>2.6629999999999998</v>
      </c>
      <c r="R46" s="1">
        <f t="shared" si="9"/>
        <v>67.291351589872789</v>
      </c>
      <c r="S46" s="1">
        <v>0.30908099999999999</v>
      </c>
      <c r="T46" s="1">
        <f t="shared" si="14"/>
        <v>0.3009</v>
      </c>
      <c r="U46" s="1">
        <v>0.39001200000000003</v>
      </c>
      <c r="W46" s="1">
        <v>50.5</v>
      </c>
      <c r="X46" s="3">
        <f t="shared" si="5"/>
        <v>6.4433575500000009</v>
      </c>
      <c r="Y46">
        <f t="shared" si="6"/>
        <v>367.03641746786957</v>
      </c>
    </row>
    <row r="47" spans="1:25" outlineLevel="2" x14ac:dyDescent="0.15">
      <c r="A47" s="1" t="s">
        <v>35</v>
      </c>
      <c r="B47" s="2">
        <v>44381</v>
      </c>
      <c r="C47" s="1">
        <v>20215781</v>
      </c>
      <c r="D47" s="1">
        <v>65</v>
      </c>
      <c r="E47" s="1" t="s">
        <v>4</v>
      </c>
      <c r="F47" s="1" t="s">
        <v>138</v>
      </c>
      <c r="G47" s="2">
        <v>44731</v>
      </c>
      <c r="H47" s="4">
        <f t="shared" si="10"/>
        <v>350</v>
      </c>
      <c r="I47" s="1">
        <v>598</v>
      </c>
      <c r="J47" s="1">
        <f t="shared" si="11"/>
        <v>1.7085714285714286</v>
      </c>
      <c r="K47" s="1">
        <f t="shared" si="7"/>
        <v>70.527558969763746</v>
      </c>
      <c r="L47" s="1">
        <v>8.6678800000000003</v>
      </c>
      <c r="M47" s="1">
        <f t="shared" si="12"/>
        <v>8.85</v>
      </c>
      <c r="N47" s="1">
        <v>1.4494800000000001</v>
      </c>
      <c r="O47" s="1">
        <f t="shared" si="8"/>
        <v>125.96743469275707</v>
      </c>
      <c r="P47" s="1">
        <v>3.7112599999999998</v>
      </c>
      <c r="Q47" s="1">
        <f t="shared" si="13"/>
        <v>3.718</v>
      </c>
      <c r="R47" s="1">
        <f t="shared" si="9"/>
        <v>93.950148408241461</v>
      </c>
      <c r="S47" s="1">
        <v>7.6148300000000002E-2</v>
      </c>
      <c r="T47" s="1">
        <f t="shared" si="14"/>
        <v>7.9799999999999996E-2</v>
      </c>
      <c r="U47" s="1">
        <v>0.116408</v>
      </c>
      <c r="W47" s="1">
        <v>49.5</v>
      </c>
      <c r="X47" s="3">
        <f t="shared" si="5"/>
        <v>6.408717499999999</v>
      </c>
      <c r="Y47">
        <f t="shared" si="6"/>
        <v>416.41257676351938</v>
      </c>
    </row>
    <row r="48" spans="1:25" outlineLevel="2" x14ac:dyDescent="0.15">
      <c r="A48" s="1" t="s">
        <v>36</v>
      </c>
      <c r="B48" s="2">
        <v>44306</v>
      </c>
      <c r="C48" s="1">
        <v>20211713</v>
      </c>
      <c r="D48" s="1">
        <v>66</v>
      </c>
      <c r="E48" s="1" t="s">
        <v>4</v>
      </c>
      <c r="F48" s="1" t="s">
        <v>138</v>
      </c>
      <c r="G48" s="2">
        <v>44731</v>
      </c>
      <c r="H48" s="4">
        <f t="shared" si="10"/>
        <v>425</v>
      </c>
      <c r="I48" s="1">
        <v>942</v>
      </c>
      <c r="J48" s="1">
        <f t="shared" si="11"/>
        <v>2.216470588235294</v>
      </c>
      <c r="K48" s="1">
        <f t="shared" si="7"/>
        <v>91.492961606653964</v>
      </c>
      <c r="L48" s="1">
        <v>9.8271599999999992</v>
      </c>
      <c r="M48" s="1">
        <f t="shared" si="12"/>
        <v>9.15</v>
      </c>
      <c r="N48" s="1">
        <v>1.04322</v>
      </c>
      <c r="O48" s="1">
        <f t="shared" si="8"/>
        <v>90.661304205768971</v>
      </c>
      <c r="P48" s="1">
        <v>3.52915</v>
      </c>
      <c r="Q48" s="1">
        <f t="shared" si="13"/>
        <v>3.5049999999999999</v>
      </c>
      <c r="R48" s="1">
        <f t="shared" si="9"/>
        <v>88.567851041120576</v>
      </c>
      <c r="S48" s="1">
        <v>0.31836100000000001</v>
      </c>
      <c r="T48" s="1">
        <f t="shared" si="14"/>
        <v>0.30509999999999998</v>
      </c>
      <c r="U48" s="1">
        <v>0.511683</v>
      </c>
      <c r="W48" s="1">
        <v>51.5</v>
      </c>
      <c r="X48" s="3">
        <f t="shared" si="5"/>
        <v>6.75573625</v>
      </c>
      <c r="Y48">
        <f t="shared" si="6"/>
        <v>361.38342105931247</v>
      </c>
    </row>
    <row r="49" spans="1:25" outlineLevel="2" x14ac:dyDescent="0.15">
      <c r="A49" s="1" t="s">
        <v>37</v>
      </c>
      <c r="B49" s="2">
        <v>44351</v>
      </c>
      <c r="C49" s="1">
        <v>20211710</v>
      </c>
      <c r="D49" s="1">
        <v>67</v>
      </c>
      <c r="E49" s="1" t="s">
        <v>4</v>
      </c>
      <c r="F49" s="1" t="s">
        <v>138</v>
      </c>
      <c r="G49" s="2">
        <v>44731</v>
      </c>
      <c r="H49" s="4">
        <f t="shared" si="10"/>
        <v>380</v>
      </c>
      <c r="I49" s="1">
        <v>942</v>
      </c>
      <c r="J49" s="1">
        <f t="shared" si="11"/>
        <v>2.4789473684210526</v>
      </c>
      <c r="K49" s="1">
        <f t="shared" si="7"/>
        <v>102.32765442849457</v>
      </c>
      <c r="L49" s="1">
        <v>10.2401</v>
      </c>
      <c r="M49" s="1">
        <f t="shared" si="12"/>
        <v>10.06</v>
      </c>
      <c r="N49" s="1">
        <v>1.0870599999999999</v>
      </c>
      <c r="O49" s="1">
        <f t="shared" si="8"/>
        <v>94.471230756622006</v>
      </c>
      <c r="P49" s="1">
        <v>3.6349399999999998</v>
      </c>
      <c r="Q49" s="1">
        <f t="shared" si="13"/>
        <v>3.6280000000000001</v>
      </c>
      <c r="R49" s="1">
        <f t="shared" si="9"/>
        <v>91.675938253119966</v>
      </c>
      <c r="S49" s="1">
        <v>0.343945</v>
      </c>
      <c r="T49" s="1">
        <f t="shared" si="14"/>
        <v>0.34039999999999998</v>
      </c>
      <c r="U49" s="1">
        <v>0.40608300000000003</v>
      </c>
      <c r="W49" s="1">
        <v>50.5</v>
      </c>
      <c r="X49" s="3">
        <f t="shared" si="5"/>
        <v>6.625311</v>
      </c>
      <c r="Y49">
        <f t="shared" si="6"/>
        <v>382.94605419485856</v>
      </c>
    </row>
    <row r="50" spans="1:25" outlineLevel="2" x14ac:dyDescent="0.15">
      <c r="A50" s="1" t="s">
        <v>39</v>
      </c>
      <c r="B50" s="2">
        <v>44260</v>
      </c>
      <c r="C50" s="1">
        <v>20212693</v>
      </c>
      <c r="D50" s="1">
        <v>70</v>
      </c>
      <c r="E50" s="1" t="s">
        <v>4</v>
      </c>
      <c r="F50" s="1" t="s">
        <v>138</v>
      </c>
      <c r="G50" s="2">
        <v>44731</v>
      </c>
      <c r="H50" s="4">
        <f t="shared" si="10"/>
        <v>471</v>
      </c>
      <c r="I50" s="1">
        <v>1135</v>
      </c>
      <c r="J50" s="1">
        <f t="shared" si="11"/>
        <v>2.4097664543524417</v>
      </c>
      <c r="K50" s="1">
        <f t="shared" si="7"/>
        <v>99.471958193052032</v>
      </c>
      <c r="L50" s="1">
        <v>13.186</v>
      </c>
      <c r="M50" s="1">
        <f t="shared" si="12"/>
        <v>12.06</v>
      </c>
      <c r="N50" s="1">
        <v>1.1617599999999999</v>
      </c>
      <c r="O50" s="1">
        <f t="shared" si="8"/>
        <v>100.96305359760562</v>
      </c>
      <c r="P50" s="1">
        <v>4.2050799999999997</v>
      </c>
      <c r="Q50" s="1">
        <f t="shared" si="13"/>
        <v>4.1639999999999997</v>
      </c>
      <c r="R50" s="1">
        <f t="shared" si="9"/>
        <v>105.22012317695466</v>
      </c>
      <c r="S50" s="1">
        <v>0.45874900000000002</v>
      </c>
      <c r="T50" s="1">
        <f t="shared" si="14"/>
        <v>0.43659999999999999</v>
      </c>
      <c r="U50" s="1">
        <v>0.62088200000000004</v>
      </c>
      <c r="W50" s="1">
        <v>51.5</v>
      </c>
      <c r="X50" s="3">
        <f t="shared" si="5"/>
        <v>6.4378969500000007</v>
      </c>
      <c r="Y50">
        <f t="shared" si="6"/>
        <v>406.61818856521791</v>
      </c>
    </row>
    <row r="51" spans="1:25" outlineLevel="2" x14ac:dyDescent="0.15">
      <c r="A51" s="1">
        <v>54</v>
      </c>
      <c r="B51" s="2">
        <v>44312</v>
      </c>
      <c r="C51" s="1">
        <v>20210546</v>
      </c>
      <c r="D51" s="1">
        <v>72</v>
      </c>
      <c r="E51" s="1" t="s">
        <v>4</v>
      </c>
      <c r="F51" s="1" t="s">
        <v>138</v>
      </c>
      <c r="G51" s="2">
        <v>44731</v>
      </c>
      <c r="H51" s="4">
        <f t="shared" si="10"/>
        <v>419</v>
      </c>
      <c r="I51" s="1">
        <v>996</v>
      </c>
      <c r="J51" s="1">
        <f t="shared" si="11"/>
        <v>2.3770883054892602</v>
      </c>
      <c r="K51" s="1">
        <f t="shared" si="7"/>
        <v>98.123047616396903</v>
      </c>
      <c r="L51" s="1">
        <v>11.295400000000001</v>
      </c>
      <c r="M51" s="1">
        <f t="shared" si="12"/>
        <v>10.69</v>
      </c>
      <c r="N51" s="1">
        <v>1.13408</v>
      </c>
      <c r="O51" s="1">
        <f t="shared" si="8"/>
        <v>98.557516030826164</v>
      </c>
      <c r="P51" s="1">
        <v>4.5661800000000001</v>
      </c>
      <c r="Q51" s="1">
        <f t="shared" si="13"/>
        <v>4.5439999999999996</v>
      </c>
      <c r="R51" s="1">
        <f t="shared" si="9"/>
        <v>114.82234383191209</v>
      </c>
      <c r="S51" s="1">
        <v>0.271484</v>
      </c>
      <c r="T51" s="1">
        <f t="shared" si="14"/>
        <v>0.25950000000000001</v>
      </c>
      <c r="U51" s="1">
        <v>0.40843699999999999</v>
      </c>
      <c r="W51" s="1">
        <v>52</v>
      </c>
      <c r="X51" s="3">
        <f t="shared" si="5"/>
        <v>7.0537997999999984</v>
      </c>
      <c r="Y51">
        <f t="shared" si="6"/>
        <v>410.06042350996131</v>
      </c>
    </row>
    <row r="52" spans="1:25" outlineLevel="2" x14ac:dyDescent="0.15">
      <c r="A52" s="1">
        <v>58</v>
      </c>
      <c r="B52" s="2">
        <v>44404</v>
      </c>
      <c r="C52" s="1">
        <v>20212175</v>
      </c>
      <c r="D52" s="1">
        <v>73</v>
      </c>
      <c r="E52" s="1" t="s">
        <v>4</v>
      </c>
      <c r="F52" s="1" t="s">
        <v>138</v>
      </c>
      <c r="G52" s="2">
        <v>44731</v>
      </c>
      <c r="H52" s="4">
        <f t="shared" si="10"/>
        <v>327</v>
      </c>
      <c r="I52" s="1">
        <v>776</v>
      </c>
      <c r="J52" s="1">
        <f t="shared" si="11"/>
        <v>2.3730886850152904</v>
      </c>
      <c r="K52" s="1">
        <f t="shared" si="7"/>
        <v>97.95794859617601</v>
      </c>
      <c r="L52" s="1">
        <v>9.8108699999999995</v>
      </c>
      <c r="M52" s="1">
        <f t="shared" si="12"/>
        <v>10.3</v>
      </c>
      <c r="N52" s="1">
        <v>1.2642899999999999</v>
      </c>
      <c r="O52" s="1">
        <f t="shared" si="8"/>
        <v>109.87344979420605</v>
      </c>
      <c r="P52" s="1">
        <v>4.0722399999999999</v>
      </c>
      <c r="Q52" s="1">
        <f t="shared" si="13"/>
        <v>4.09</v>
      </c>
      <c r="R52" s="1">
        <f t="shared" si="9"/>
        <v>103.35021704941032</v>
      </c>
      <c r="S52" s="1">
        <v>0.356435</v>
      </c>
      <c r="T52" s="1">
        <f t="shared" si="14"/>
        <v>0.36599999999999999</v>
      </c>
      <c r="U52" s="1">
        <v>0.42350900000000002</v>
      </c>
      <c r="W52" s="1">
        <v>49</v>
      </c>
      <c r="X52" s="3">
        <f t="shared" si="5"/>
        <v>6.3961091000000003</v>
      </c>
      <c r="Y52">
        <f t="shared" si="6"/>
        <v>421.05506523399845</v>
      </c>
    </row>
    <row r="53" spans="1:25" outlineLevel="2" x14ac:dyDescent="0.15">
      <c r="A53" s="1">
        <v>56</v>
      </c>
      <c r="B53" s="2">
        <v>44344</v>
      </c>
      <c r="C53" s="1">
        <v>20212135</v>
      </c>
      <c r="D53" s="1">
        <v>74</v>
      </c>
      <c r="E53" s="1" t="s">
        <v>4</v>
      </c>
      <c r="F53" s="1" t="s">
        <v>138</v>
      </c>
      <c r="G53" s="2">
        <v>44731</v>
      </c>
      <c r="H53" s="4">
        <f t="shared" si="10"/>
        <v>387</v>
      </c>
      <c r="I53" s="1">
        <v>902</v>
      </c>
      <c r="J53" s="1">
        <f t="shared" si="11"/>
        <v>2.3307493540051678</v>
      </c>
      <c r="K53" s="1">
        <f t="shared" si="7"/>
        <v>96.210237254044117</v>
      </c>
      <c r="L53" s="1">
        <v>9.8991000000000007</v>
      </c>
      <c r="M53" s="1">
        <f t="shared" si="12"/>
        <v>9.64</v>
      </c>
      <c r="N53" s="1">
        <v>1.0974600000000001</v>
      </c>
      <c r="O53" s="1">
        <f t="shared" si="8"/>
        <v>95.375045449342636</v>
      </c>
      <c r="P53" s="1">
        <v>4.0699300000000003</v>
      </c>
      <c r="Q53" s="1">
        <f t="shared" si="13"/>
        <v>4.0609999999999999</v>
      </c>
      <c r="R53" s="1">
        <f t="shared" si="9"/>
        <v>102.61741599942673</v>
      </c>
      <c r="S53" s="1">
        <v>0.20702999999999999</v>
      </c>
      <c r="T53" s="1">
        <f t="shared" si="14"/>
        <v>0.2019</v>
      </c>
      <c r="U53" s="1">
        <v>0.31967099999999998</v>
      </c>
      <c r="W53" s="1">
        <v>52.5</v>
      </c>
      <c r="X53" s="3">
        <f t="shared" si="5"/>
        <v>7.5665756499999981</v>
      </c>
      <c r="Y53">
        <f t="shared" si="6"/>
        <v>389.57774415215613</v>
      </c>
    </row>
    <row r="54" spans="1:25" outlineLevel="2" x14ac:dyDescent="0.15">
      <c r="A54" s="1">
        <v>60</v>
      </c>
      <c r="B54" s="2">
        <v>44435</v>
      </c>
      <c r="C54" s="1">
        <v>20212176</v>
      </c>
      <c r="D54" s="1">
        <v>75</v>
      </c>
      <c r="E54" s="1" t="s">
        <v>4</v>
      </c>
      <c r="F54" s="1" t="s">
        <v>138</v>
      </c>
      <c r="G54" s="2">
        <v>44731</v>
      </c>
      <c r="H54" s="4">
        <f t="shared" si="10"/>
        <v>296</v>
      </c>
      <c r="I54" s="1">
        <v>726</v>
      </c>
      <c r="J54" s="1">
        <f t="shared" si="11"/>
        <v>2.4527027027027026</v>
      </c>
      <c r="K54" s="1">
        <f t="shared" si="7"/>
        <v>101.24430949006242</v>
      </c>
      <c r="L54" s="1">
        <v>8.4245199999999993</v>
      </c>
      <c r="M54" s="1">
        <f t="shared" si="12"/>
        <v>9.35</v>
      </c>
      <c r="N54" s="1">
        <v>1.1604000000000001</v>
      </c>
      <c r="O54" s="1">
        <f t="shared" si="8"/>
        <v>100.84486244548066</v>
      </c>
      <c r="P54" s="1">
        <v>3.6339000000000001</v>
      </c>
      <c r="Q54" s="1">
        <f t="shared" si="13"/>
        <v>3.6669999999999998</v>
      </c>
      <c r="R54" s="1">
        <f t="shared" si="9"/>
        <v>92.66142932033928</v>
      </c>
      <c r="S54" s="1">
        <v>0.192605</v>
      </c>
      <c r="T54" s="1">
        <f t="shared" si="14"/>
        <v>0.21079999999999999</v>
      </c>
      <c r="U54" s="1">
        <v>0.30145</v>
      </c>
      <c r="W54" s="1">
        <v>49</v>
      </c>
      <c r="X54" s="3">
        <f t="shared" si="5"/>
        <v>6.7397472</v>
      </c>
      <c r="Y54">
        <f t="shared" si="6"/>
        <v>395.59546370136297</v>
      </c>
    </row>
    <row r="55" spans="1:25" outlineLevel="2" x14ac:dyDescent="0.15">
      <c r="A55" s="1">
        <v>328</v>
      </c>
      <c r="B55" s="2">
        <v>44378</v>
      </c>
      <c r="C55" s="1">
        <v>20212719</v>
      </c>
      <c r="D55" s="1">
        <v>79</v>
      </c>
      <c r="E55" s="1" t="s">
        <v>4</v>
      </c>
      <c r="F55" s="1" t="s">
        <v>138</v>
      </c>
      <c r="G55" s="2">
        <v>44731</v>
      </c>
      <c r="H55" s="4">
        <f t="shared" si="10"/>
        <v>353</v>
      </c>
      <c r="I55" s="1">
        <v>1025</v>
      </c>
      <c r="J55" s="1">
        <f t="shared" si="11"/>
        <v>2.9036827195467421</v>
      </c>
      <c r="K55" s="1">
        <f t="shared" si="7"/>
        <v>119.86016552058676</v>
      </c>
      <c r="L55" s="1">
        <v>11.355499999999999</v>
      </c>
      <c r="M55" s="1">
        <f t="shared" si="12"/>
        <v>11.5</v>
      </c>
      <c r="N55" s="1">
        <v>1.10785</v>
      </c>
      <c r="O55" s="1">
        <f t="shared" si="8"/>
        <v>96.277991089474085</v>
      </c>
      <c r="P55" s="1">
        <v>3.9339400000000002</v>
      </c>
      <c r="Q55" s="1">
        <f t="shared" si="13"/>
        <v>3.9390000000000001</v>
      </c>
      <c r="R55" s="1">
        <f t="shared" si="9"/>
        <v>99.534597789150922</v>
      </c>
      <c r="S55" s="1">
        <v>0.26308500000000001</v>
      </c>
      <c r="T55" s="1">
        <f t="shared" si="14"/>
        <v>0.26600000000000001</v>
      </c>
      <c r="U55" s="1">
        <v>0.439502</v>
      </c>
      <c r="W55" s="1">
        <v>51.5</v>
      </c>
      <c r="X55" s="3">
        <f t="shared" si="5"/>
        <v>7.3772654500000003</v>
      </c>
      <c r="Y55">
        <f t="shared" si="6"/>
        <v>411.95074548868581</v>
      </c>
    </row>
    <row r="56" spans="1:25" outlineLevel="2" x14ac:dyDescent="0.15">
      <c r="A56" s="1" t="s">
        <v>43</v>
      </c>
      <c r="B56" s="2">
        <v>44265</v>
      </c>
      <c r="C56" s="1">
        <v>20211271</v>
      </c>
      <c r="D56" s="1">
        <v>80</v>
      </c>
      <c r="E56" s="1" t="s">
        <v>4</v>
      </c>
      <c r="F56" s="1" t="s">
        <v>138</v>
      </c>
      <c r="G56" s="2">
        <v>44731</v>
      </c>
      <c r="H56" s="4">
        <f t="shared" si="10"/>
        <v>466</v>
      </c>
      <c r="I56" s="1">
        <v>1085</v>
      </c>
      <c r="J56" s="1">
        <f t="shared" si="11"/>
        <v>2.3283261802575108</v>
      </c>
      <c r="K56" s="1">
        <f t="shared" si="7"/>
        <v>96.110211860593196</v>
      </c>
      <c r="L56" s="1">
        <v>12.4367</v>
      </c>
      <c r="M56" s="1">
        <f t="shared" si="12"/>
        <v>11.36</v>
      </c>
      <c r="N56" s="1">
        <v>1.1462399999999999</v>
      </c>
      <c r="O56" s="1">
        <f t="shared" si="8"/>
        <v>99.614283979237953</v>
      </c>
      <c r="P56" s="1">
        <v>4.3368399999999996</v>
      </c>
      <c r="Q56" s="1">
        <f t="shared" si="13"/>
        <v>4.298</v>
      </c>
      <c r="R56" s="1">
        <f t="shared" si="9"/>
        <v>108.60616940791334</v>
      </c>
      <c r="S56" s="1">
        <v>0.27594299999999999</v>
      </c>
      <c r="T56" s="1">
        <f t="shared" si="14"/>
        <v>0.25469999999999998</v>
      </c>
      <c r="U56" s="1">
        <v>0.37075599999999997</v>
      </c>
      <c r="W56" s="1">
        <v>53</v>
      </c>
      <c r="X56" s="3">
        <f t="shared" si="5"/>
        <v>7.2309557999999985</v>
      </c>
      <c r="Y56">
        <f t="shared" si="6"/>
        <v>403.94494922698243</v>
      </c>
    </row>
    <row r="57" spans="1:25" outlineLevel="2" x14ac:dyDescent="0.15">
      <c r="A57" s="1" t="s">
        <v>44</v>
      </c>
      <c r="B57" s="2">
        <v>44393</v>
      </c>
      <c r="C57" s="1">
        <v>20211640</v>
      </c>
      <c r="D57" s="1">
        <v>81</v>
      </c>
      <c r="E57" s="1" t="s">
        <v>4</v>
      </c>
      <c r="F57" s="1" t="s">
        <v>138</v>
      </c>
      <c r="G57" s="2">
        <v>44731</v>
      </c>
      <c r="H57" s="4">
        <f t="shared" si="10"/>
        <v>338</v>
      </c>
      <c r="I57" s="1">
        <v>904</v>
      </c>
      <c r="J57" s="1">
        <f t="shared" si="11"/>
        <v>2.6745562130177514</v>
      </c>
      <c r="K57" s="1">
        <f t="shared" si="7"/>
        <v>110.40212769405538</v>
      </c>
      <c r="L57" s="1">
        <v>10.8612</v>
      </c>
      <c r="M57" s="1">
        <f t="shared" si="12"/>
        <v>11.2</v>
      </c>
      <c r="N57" s="1">
        <v>1.20146</v>
      </c>
      <c r="O57" s="1">
        <f t="shared" si="8"/>
        <v>104.41319237654876</v>
      </c>
      <c r="P57" s="1">
        <v>4.0557800000000004</v>
      </c>
      <c r="Q57" s="1">
        <f t="shared" si="13"/>
        <v>4.0679999999999996</v>
      </c>
      <c r="R57" s="1">
        <f t="shared" si="9"/>
        <v>102.79429901149173</v>
      </c>
      <c r="S57" s="1">
        <v>0.169041</v>
      </c>
      <c r="T57" s="1">
        <f t="shared" si="14"/>
        <v>0.1757</v>
      </c>
      <c r="U57" s="1">
        <v>0.20014599999999999</v>
      </c>
      <c r="W57" s="1">
        <v>52.5</v>
      </c>
      <c r="X57" s="3">
        <f t="shared" si="5"/>
        <v>8.0237578999999979</v>
      </c>
      <c r="Y57">
        <f t="shared" si="6"/>
        <v>422.02281145864464</v>
      </c>
    </row>
    <row r="58" spans="1:25" outlineLevel="2" x14ac:dyDescent="0.15">
      <c r="A58" s="1">
        <v>1683</v>
      </c>
      <c r="B58" s="2">
        <v>44317</v>
      </c>
      <c r="C58" s="1">
        <v>20211454</v>
      </c>
      <c r="D58" s="1">
        <v>85</v>
      </c>
      <c r="E58" s="1" t="s">
        <v>4</v>
      </c>
      <c r="F58" s="1" t="s">
        <v>138</v>
      </c>
      <c r="G58" s="2">
        <v>44731</v>
      </c>
      <c r="H58" s="4">
        <f t="shared" si="10"/>
        <v>414</v>
      </c>
      <c r="I58" s="1">
        <v>972</v>
      </c>
      <c r="J58" s="1">
        <f t="shared" si="11"/>
        <v>2.347826086956522</v>
      </c>
      <c r="K58" s="1">
        <f t="shared" si="7"/>
        <v>96.915142106189833</v>
      </c>
      <c r="L58" s="1">
        <v>10.9497</v>
      </c>
      <c r="M58" s="1">
        <f t="shared" si="12"/>
        <v>10.39</v>
      </c>
      <c r="N58" s="1">
        <v>1.1265099999999999</v>
      </c>
      <c r="O58" s="1">
        <f t="shared" si="8"/>
        <v>97.899643220836253</v>
      </c>
      <c r="P58" s="1">
        <v>3.87676</v>
      </c>
      <c r="Q58" s="1">
        <f t="shared" si="13"/>
        <v>3.8570000000000002</v>
      </c>
      <c r="R58" s="1">
        <f t="shared" si="9"/>
        <v>97.462539647818019</v>
      </c>
      <c r="S58" s="1">
        <v>0.33604699999999998</v>
      </c>
      <c r="T58" s="1">
        <f t="shared" si="14"/>
        <v>0.3251</v>
      </c>
      <c r="U58" s="1">
        <v>0.56990099999999999</v>
      </c>
      <c r="W58" s="1">
        <v>51</v>
      </c>
      <c r="X58" s="3">
        <f t="shared" si="5"/>
        <v>6.5890341999999977</v>
      </c>
      <c r="Y58">
        <f t="shared" si="6"/>
        <v>390.17696819568033</v>
      </c>
    </row>
    <row r="59" spans="1:25" outlineLevel="2" x14ac:dyDescent="0.15">
      <c r="A59" s="1">
        <v>2221</v>
      </c>
      <c r="B59" s="2">
        <v>44303</v>
      </c>
      <c r="C59" s="1">
        <v>20212199</v>
      </c>
      <c r="D59" s="1">
        <v>86</v>
      </c>
      <c r="E59" s="1" t="s">
        <v>4</v>
      </c>
      <c r="F59" s="1" t="s">
        <v>138</v>
      </c>
      <c r="G59" s="2">
        <v>44731</v>
      </c>
      <c r="H59" s="4">
        <f t="shared" si="10"/>
        <v>428</v>
      </c>
      <c r="I59" s="1">
        <v>1005</v>
      </c>
      <c r="J59" s="1">
        <f t="shared" si="11"/>
        <v>2.3481308411214954</v>
      </c>
      <c r="K59" s="1">
        <f t="shared" si="7"/>
        <v>96.927721953296029</v>
      </c>
      <c r="L59" s="1">
        <v>12.944699999999999</v>
      </c>
      <c r="M59" s="1">
        <f t="shared" si="12"/>
        <v>12.24</v>
      </c>
      <c r="N59" s="1">
        <v>1.28803</v>
      </c>
      <c r="O59" s="1">
        <f t="shared" si="8"/>
        <v>111.93658064085869</v>
      </c>
      <c r="P59" s="1">
        <v>3.6538300000000001</v>
      </c>
      <c r="Q59" s="1">
        <f t="shared" si="13"/>
        <v>3.6280000000000001</v>
      </c>
      <c r="R59" s="1">
        <f t="shared" si="9"/>
        <v>91.675938253119966</v>
      </c>
      <c r="S59" s="1">
        <v>0.23302999999999999</v>
      </c>
      <c r="T59" s="1">
        <f t="shared" si="14"/>
        <v>0.21920000000000001</v>
      </c>
      <c r="U59" s="1">
        <v>0.32154199999999999</v>
      </c>
      <c r="W59" s="1">
        <v>52</v>
      </c>
      <c r="X59" s="3">
        <f t="shared" si="5"/>
        <v>6.9855167999999992</v>
      </c>
      <c r="Y59">
        <f t="shared" si="6"/>
        <v>412.4768214881334</v>
      </c>
    </row>
    <row r="60" spans="1:25" outlineLevel="2" x14ac:dyDescent="0.15">
      <c r="A60" s="1" t="s">
        <v>45</v>
      </c>
      <c r="B60" s="2">
        <v>44319</v>
      </c>
      <c r="C60" s="1">
        <v>20212480</v>
      </c>
      <c r="D60" s="1">
        <v>87</v>
      </c>
      <c r="E60" s="1" t="s">
        <v>4</v>
      </c>
      <c r="F60" s="1" t="s">
        <v>138</v>
      </c>
      <c r="G60" s="2">
        <v>44731</v>
      </c>
      <c r="H60" s="4">
        <f t="shared" si="10"/>
        <v>412</v>
      </c>
      <c r="I60" s="1">
        <v>934</v>
      </c>
      <c r="J60" s="1">
        <f t="shared" si="11"/>
        <v>2.266990291262136</v>
      </c>
      <c r="K60" s="1">
        <f t="shared" si="7"/>
        <v>93.578347839139241</v>
      </c>
      <c r="L60" s="1">
        <v>9.64438</v>
      </c>
      <c r="M60" s="1">
        <f t="shared" si="12"/>
        <v>9.11</v>
      </c>
      <c r="N60" s="1">
        <v>1.0325899999999999</v>
      </c>
      <c r="O60" s="1">
        <f t="shared" si="8"/>
        <v>89.737501303497794</v>
      </c>
      <c r="P60" s="1">
        <v>5.1861300000000004</v>
      </c>
      <c r="Q60" s="1">
        <f t="shared" si="13"/>
        <v>5.1669999999999998</v>
      </c>
      <c r="R60" s="1">
        <f t="shared" si="9"/>
        <v>130.56493190569759</v>
      </c>
      <c r="S60" s="1">
        <v>0.30051299999999997</v>
      </c>
      <c r="T60" s="1">
        <f t="shared" si="14"/>
        <v>0.28999999999999998</v>
      </c>
      <c r="U60" s="1">
        <v>0.318519</v>
      </c>
      <c r="W60" s="1">
        <v>52.5</v>
      </c>
      <c r="X60" s="3">
        <f t="shared" si="5"/>
        <v>7.3603293999999977</v>
      </c>
      <c r="Y60">
        <f t="shared" si="6"/>
        <v>403.61828235183236</v>
      </c>
    </row>
    <row r="61" spans="1:25" outlineLevel="2" x14ac:dyDescent="0.15">
      <c r="A61" s="1" t="s">
        <v>47</v>
      </c>
      <c r="B61" s="2">
        <v>44322</v>
      </c>
      <c r="C61" s="1">
        <v>20212090</v>
      </c>
      <c r="D61" s="1">
        <v>89</v>
      </c>
      <c r="E61" s="1" t="s">
        <v>4</v>
      </c>
      <c r="F61" s="1" t="s">
        <v>138</v>
      </c>
      <c r="G61" s="2">
        <v>44731</v>
      </c>
      <c r="H61" s="4">
        <f t="shared" si="10"/>
        <v>409</v>
      </c>
      <c r="I61" s="1">
        <v>1015</v>
      </c>
      <c r="J61" s="1">
        <f t="shared" si="11"/>
        <v>2.4816625916870416</v>
      </c>
      <c r="K61" s="1">
        <f t="shared" si="7"/>
        <v>102.43973523811472</v>
      </c>
      <c r="L61" s="1">
        <v>11.083</v>
      </c>
      <c r="M61" s="1">
        <f t="shared" si="12"/>
        <v>10.58</v>
      </c>
      <c r="N61" s="1">
        <v>1.09192</v>
      </c>
      <c r="O61" s="1">
        <f t="shared" si="8"/>
        <v>94.893590314951069</v>
      </c>
      <c r="P61" s="1">
        <v>5.4209800000000001</v>
      </c>
      <c r="Q61" s="1">
        <f t="shared" si="13"/>
        <v>5.4029999999999996</v>
      </c>
      <c r="R61" s="1">
        <f t="shared" si="9"/>
        <v>136.52841631246062</v>
      </c>
      <c r="S61" s="1">
        <v>0.55943600000000004</v>
      </c>
      <c r="T61" s="1">
        <f t="shared" si="14"/>
        <v>0.54949999999999999</v>
      </c>
      <c r="U61" s="1">
        <v>0.46016099999999999</v>
      </c>
      <c r="W61" s="1">
        <v>51</v>
      </c>
      <c r="X61" s="3">
        <f t="shared" si="5"/>
        <v>6.6291006999999977</v>
      </c>
      <c r="Y61">
        <f t="shared" si="6"/>
        <v>428.75533218047747</v>
      </c>
    </row>
    <row r="62" spans="1:25" outlineLevel="2" x14ac:dyDescent="0.15">
      <c r="A62" s="1" t="s">
        <v>48</v>
      </c>
      <c r="B62" s="2">
        <v>44382</v>
      </c>
      <c r="C62" s="1">
        <v>20212479</v>
      </c>
      <c r="D62" s="1">
        <v>90</v>
      </c>
      <c r="E62" s="1" t="s">
        <v>4</v>
      </c>
      <c r="F62" s="1" t="s">
        <v>138</v>
      </c>
      <c r="G62" s="2">
        <v>44731</v>
      </c>
      <c r="H62" s="4">
        <f t="shared" si="10"/>
        <v>349</v>
      </c>
      <c r="I62" s="1">
        <v>1035</v>
      </c>
      <c r="J62" s="1">
        <f t="shared" si="11"/>
        <v>2.9656160458452723</v>
      </c>
      <c r="K62" s="1">
        <f t="shared" si="7"/>
        <v>122.41669096030185</v>
      </c>
      <c r="L62" s="1">
        <v>11.8299</v>
      </c>
      <c r="M62" s="1">
        <f t="shared" si="12"/>
        <v>12.03</v>
      </c>
      <c r="N62" s="1">
        <v>1.14299</v>
      </c>
      <c r="O62" s="1">
        <f t="shared" si="8"/>
        <v>99.331841887762764</v>
      </c>
      <c r="P62" s="1">
        <v>3.5470799999999998</v>
      </c>
      <c r="Q62" s="1">
        <f t="shared" si="13"/>
        <v>3.5539999999999998</v>
      </c>
      <c r="R62" s="1">
        <f t="shared" si="9"/>
        <v>89.806032125575612</v>
      </c>
      <c r="S62" s="1">
        <v>0.41348600000000002</v>
      </c>
      <c r="T62" s="1">
        <f t="shared" si="14"/>
        <v>0.41739999999999999</v>
      </c>
      <c r="U62" s="1">
        <v>0.495166</v>
      </c>
      <c r="W62" s="1">
        <v>53</v>
      </c>
      <c r="X62" s="3">
        <f t="shared" si="5"/>
        <v>8.1644168999999991</v>
      </c>
      <c r="Y62">
        <f t="shared" si="6"/>
        <v>410.88640686140297</v>
      </c>
    </row>
    <row r="63" spans="1:25" outlineLevel="2" x14ac:dyDescent="0.15">
      <c r="A63" s="1" t="s">
        <v>49</v>
      </c>
      <c r="B63" s="2">
        <v>44277</v>
      </c>
      <c r="C63" s="1">
        <v>20212284</v>
      </c>
      <c r="D63" s="1">
        <v>92</v>
      </c>
      <c r="E63" s="1" t="s">
        <v>4</v>
      </c>
      <c r="F63" s="1" t="s">
        <v>138</v>
      </c>
      <c r="G63" s="2">
        <v>44731</v>
      </c>
      <c r="H63" s="4">
        <f t="shared" si="10"/>
        <v>454</v>
      </c>
      <c r="I63" s="1">
        <v>970</v>
      </c>
      <c r="J63" s="1">
        <f t="shared" si="11"/>
        <v>2.1365638766519823</v>
      </c>
      <c r="K63" s="1">
        <f t="shared" si="7"/>
        <v>88.194518697548332</v>
      </c>
      <c r="L63" s="1">
        <v>11.912000000000001</v>
      </c>
      <c r="M63" s="1">
        <f t="shared" si="12"/>
        <v>10.95</v>
      </c>
      <c r="N63" s="1">
        <v>1.22804</v>
      </c>
      <c r="O63" s="1">
        <f t="shared" si="8"/>
        <v>106.72313415852123</v>
      </c>
      <c r="P63" s="1">
        <v>4.49878</v>
      </c>
      <c r="Q63" s="1">
        <f t="shared" si="13"/>
        <v>4.4640000000000004</v>
      </c>
      <c r="R63" s="1">
        <f t="shared" si="9"/>
        <v>112.80082369402635</v>
      </c>
      <c r="S63" s="1">
        <v>0.25234899999999999</v>
      </c>
      <c r="T63" s="1">
        <f t="shared" si="14"/>
        <v>0.2334</v>
      </c>
      <c r="U63" s="1">
        <v>0.30025000000000002</v>
      </c>
      <c r="W63" s="1">
        <v>51.5</v>
      </c>
      <c r="X63" s="3">
        <f t="shared" si="5"/>
        <v>6.5481615000000009</v>
      </c>
      <c r="Y63">
        <f t="shared" si="6"/>
        <v>414.44161070861713</v>
      </c>
    </row>
    <row r="64" spans="1:25" outlineLevel="2" x14ac:dyDescent="0.15">
      <c r="A64" s="1" t="s">
        <v>50</v>
      </c>
      <c r="B64" s="2">
        <v>44420</v>
      </c>
      <c r="C64" s="1">
        <v>20215779</v>
      </c>
      <c r="D64" s="1">
        <v>93</v>
      </c>
      <c r="E64" s="1" t="s">
        <v>4</v>
      </c>
      <c r="F64" s="1" t="s">
        <v>138</v>
      </c>
      <c r="G64" s="2">
        <v>44731</v>
      </c>
      <c r="H64" s="4">
        <f t="shared" si="10"/>
        <v>311</v>
      </c>
      <c r="I64" s="1">
        <v>738</v>
      </c>
      <c r="J64" s="1">
        <f t="shared" si="11"/>
        <v>2.372990353697749</v>
      </c>
      <c r="K64" s="1">
        <f t="shared" si="7"/>
        <v>97.953889610007494</v>
      </c>
      <c r="L64" s="1">
        <v>9.4756300000000007</v>
      </c>
      <c r="M64" s="1">
        <f t="shared" si="12"/>
        <v>10.18</v>
      </c>
      <c r="N64" s="1">
        <v>1.28396</v>
      </c>
      <c r="O64" s="1">
        <f t="shared" si="8"/>
        <v>111.58287623707284</v>
      </c>
      <c r="P64" s="1">
        <v>4.1067</v>
      </c>
      <c r="Q64" s="1">
        <f t="shared" si="13"/>
        <v>4.1319999999999997</v>
      </c>
      <c r="R64" s="1">
        <f t="shared" si="9"/>
        <v>104.41151512180036</v>
      </c>
      <c r="S64" s="1">
        <v>0.15920400000000001</v>
      </c>
      <c r="T64" s="1">
        <f t="shared" si="14"/>
        <v>0.1731</v>
      </c>
      <c r="U64" s="1">
        <v>0.23481199999999999</v>
      </c>
      <c r="W64" s="1">
        <v>48.5</v>
      </c>
      <c r="X64" s="3">
        <f t="shared" si="5"/>
        <v>6.3220142499999996</v>
      </c>
      <c r="Y64">
        <f t="shared" si="6"/>
        <v>425.53115720595349</v>
      </c>
    </row>
    <row r="65" spans="1:25" outlineLevel="2" x14ac:dyDescent="0.15">
      <c r="A65" s="1" t="s">
        <v>51</v>
      </c>
      <c r="B65" s="2">
        <v>44317</v>
      </c>
      <c r="C65" s="1">
        <v>20210653</v>
      </c>
      <c r="D65" s="1">
        <v>94</v>
      </c>
      <c r="E65" s="1" t="s">
        <v>4</v>
      </c>
      <c r="F65" s="1" t="s">
        <v>138</v>
      </c>
      <c r="G65" s="2">
        <v>44731</v>
      </c>
      <c r="H65" s="4">
        <f t="shared" si="10"/>
        <v>414</v>
      </c>
      <c r="I65" s="1">
        <v>1020</v>
      </c>
      <c r="J65" s="1">
        <f t="shared" si="11"/>
        <v>2.4637681159420288</v>
      </c>
      <c r="K65" s="1">
        <f t="shared" si="7"/>
        <v>101.70107504970535</v>
      </c>
      <c r="L65" s="1">
        <v>11.634600000000001</v>
      </c>
      <c r="M65" s="1">
        <f t="shared" si="12"/>
        <v>11.08</v>
      </c>
      <c r="N65" s="1">
        <v>1.1406499999999999</v>
      </c>
      <c r="O65" s="1">
        <f t="shared" si="8"/>
        <v>99.128483581900625</v>
      </c>
      <c r="P65" s="1">
        <v>3.98943</v>
      </c>
      <c r="Q65" s="1">
        <f t="shared" si="13"/>
        <v>3.9689999999999999</v>
      </c>
      <c r="R65" s="1">
        <f t="shared" si="9"/>
        <v>100.29266784085809</v>
      </c>
      <c r="S65" s="1">
        <v>0.255382</v>
      </c>
      <c r="T65" s="1">
        <f t="shared" si="14"/>
        <v>0.24440000000000001</v>
      </c>
      <c r="U65" s="1">
        <v>0.35449799999999998</v>
      </c>
      <c r="W65" s="1">
        <v>54.5</v>
      </c>
      <c r="X65" s="3">
        <f t="shared" si="5"/>
        <v>8.3520632999999975</v>
      </c>
      <c r="Y65">
        <f t="shared" si="6"/>
        <v>400.25071005436467</v>
      </c>
    </row>
    <row r="66" spans="1:25" outlineLevel="2" x14ac:dyDescent="0.15">
      <c r="A66" s="1" t="s">
        <v>52</v>
      </c>
      <c r="B66" s="2">
        <v>44353</v>
      </c>
      <c r="C66" s="1">
        <v>20215793</v>
      </c>
      <c r="D66" s="1">
        <v>95</v>
      </c>
      <c r="E66" s="1" t="s">
        <v>4</v>
      </c>
      <c r="F66" s="1" t="s">
        <v>138</v>
      </c>
      <c r="G66" s="2">
        <v>44731</v>
      </c>
      <c r="H66" s="4">
        <f t="shared" ref="H66:H97" si="15">G66-B66</f>
        <v>378</v>
      </c>
      <c r="I66" s="1">
        <v>1060</v>
      </c>
      <c r="J66" s="1">
        <f t="shared" ref="J66:J97" si="16">I66/H66</f>
        <v>2.8042328042328042</v>
      </c>
      <c r="K66" s="1">
        <f t="shared" si="7"/>
        <v>115.75500512193355</v>
      </c>
      <c r="L66" s="1">
        <v>11.9664</v>
      </c>
      <c r="M66" s="1">
        <f t="shared" ref="M66:M97" si="17">ROUND(L66+4.42*(LN(365)-LN(H66)),2)</f>
        <v>11.81</v>
      </c>
      <c r="N66" s="1">
        <v>1.1289100000000001</v>
      </c>
      <c r="O66" s="1">
        <f t="shared" si="8"/>
        <v>98.108215842233321</v>
      </c>
      <c r="P66" s="1">
        <v>2.9618000000000002</v>
      </c>
      <c r="Q66" s="1">
        <f t="shared" ref="Q66:Q97" si="18">ROUND(P66+0.16*(LN(365)-LN(H66)),3)</f>
        <v>2.956</v>
      </c>
      <c r="R66" s="1">
        <f t="shared" si="9"/>
        <v>74.695169094879446</v>
      </c>
      <c r="S66" s="1">
        <v>0.14038800000000001</v>
      </c>
      <c r="T66" s="1">
        <f t="shared" ref="T66:T97" si="19">ROUND(S66+0.087*(LN(365)-LN(H66)),4)</f>
        <v>0.13730000000000001</v>
      </c>
      <c r="U66" s="1">
        <v>0.265378</v>
      </c>
      <c r="W66" s="1">
        <v>55</v>
      </c>
      <c r="X66" s="3">
        <f t="shared" si="5"/>
        <v>8.8977674000000011</v>
      </c>
      <c r="Y66">
        <f t="shared" si="6"/>
        <v>386.66660590127969</v>
      </c>
    </row>
    <row r="67" spans="1:25" outlineLevel="2" x14ac:dyDescent="0.15">
      <c r="A67" s="1" t="s">
        <v>53</v>
      </c>
      <c r="B67" s="2">
        <v>44256</v>
      </c>
      <c r="C67" s="1">
        <v>20211700</v>
      </c>
      <c r="D67" s="1">
        <v>96</v>
      </c>
      <c r="E67" s="1" t="s">
        <v>4</v>
      </c>
      <c r="F67" s="1" t="s">
        <v>138</v>
      </c>
      <c r="G67" s="2">
        <v>44731</v>
      </c>
      <c r="H67" s="4">
        <f t="shared" si="15"/>
        <v>475</v>
      </c>
      <c r="I67" s="1">
        <v>1055</v>
      </c>
      <c r="J67" s="1">
        <f t="shared" si="16"/>
        <v>2.2210526315789472</v>
      </c>
      <c r="K67" s="1">
        <f t="shared" si="7"/>
        <v>91.682102269266892</v>
      </c>
      <c r="L67" s="1">
        <v>12.798400000000001</v>
      </c>
      <c r="M67" s="1">
        <f t="shared" si="17"/>
        <v>11.63</v>
      </c>
      <c r="N67" s="1">
        <v>1.21312</v>
      </c>
      <c r="O67" s="1">
        <f t="shared" si="8"/>
        <v>105.42650769550281</v>
      </c>
      <c r="P67" s="1">
        <v>3.8187099999999998</v>
      </c>
      <c r="Q67" s="1">
        <f t="shared" si="18"/>
        <v>3.7770000000000001</v>
      </c>
      <c r="R67" s="1">
        <f t="shared" si="9"/>
        <v>95.441019509932232</v>
      </c>
      <c r="S67" s="1">
        <v>0.45890900000000001</v>
      </c>
      <c r="T67" s="1">
        <f t="shared" si="19"/>
        <v>0.436</v>
      </c>
      <c r="U67" s="1">
        <v>0.45986199999999999</v>
      </c>
      <c r="W67" s="1">
        <v>51.5</v>
      </c>
      <c r="X67" s="3">
        <f t="shared" ref="X67:X130" si="20" xml:space="preserve"> -11.7086+(0.4723*W67)-(0.0239*H67)+(0.0000146*H67*H67 )+(0.0000759*W67*H67)</f>
        <v>6.4131787500000002</v>
      </c>
      <c r="Y67">
        <f t="shared" ref="Y67:Y130" si="21">SUM((2*O67),K67,R67)</f>
        <v>397.97613717020471</v>
      </c>
    </row>
    <row r="68" spans="1:25" outlineLevel="2" x14ac:dyDescent="0.15">
      <c r="A68" s="1" t="s">
        <v>56</v>
      </c>
      <c r="B68" s="2">
        <v>44349</v>
      </c>
      <c r="C68" s="1">
        <v>20212915</v>
      </c>
      <c r="D68" s="1">
        <v>99</v>
      </c>
      <c r="E68" s="1" t="s">
        <v>4</v>
      </c>
      <c r="F68" s="1" t="s">
        <v>138</v>
      </c>
      <c r="G68" s="2">
        <v>44731</v>
      </c>
      <c r="H68" s="4">
        <f t="shared" si="15"/>
        <v>382</v>
      </c>
      <c r="I68" s="1">
        <v>1015</v>
      </c>
      <c r="J68" s="1">
        <f t="shared" si="16"/>
        <v>2.657068062827225</v>
      </c>
      <c r="K68" s="1">
        <f t="shared" ref="K68:K131" si="22">J68/J$136*100</f>
        <v>109.68024008478774</v>
      </c>
      <c r="L68" s="1">
        <v>11.974600000000001</v>
      </c>
      <c r="M68" s="1">
        <f t="shared" si="17"/>
        <v>11.77</v>
      </c>
      <c r="N68" s="1">
        <v>1.1797599999999999</v>
      </c>
      <c r="O68" s="1">
        <f t="shared" ref="O68:O131" si="23">N68/N$136*100</f>
        <v>102.52734825808363</v>
      </c>
      <c r="P68" s="1">
        <v>4.1446500000000004</v>
      </c>
      <c r="Q68" s="1">
        <f t="shared" si="18"/>
        <v>4.1369999999999996</v>
      </c>
      <c r="R68" s="1">
        <f t="shared" ref="R68:R131" si="24">Q68/Q$136*100</f>
        <v>104.53786013041821</v>
      </c>
      <c r="S68" s="1">
        <v>0.370116</v>
      </c>
      <c r="T68" s="1">
        <f t="shared" si="19"/>
        <v>0.36620000000000003</v>
      </c>
      <c r="U68" s="1">
        <v>0.45998</v>
      </c>
      <c r="W68" s="1">
        <v>51</v>
      </c>
      <c r="X68" s="3">
        <f t="shared" si="20"/>
        <v>6.8580741999999972</v>
      </c>
      <c r="Y68">
        <f t="shared" si="21"/>
        <v>419.27279673137321</v>
      </c>
    </row>
    <row r="69" spans="1:25" outlineLevel="2" x14ac:dyDescent="0.15">
      <c r="A69" s="1" t="s">
        <v>57</v>
      </c>
      <c r="B69" s="2">
        <v>44319</v>
      </c>
      <c r="C69" s="1">
        <v>20212910</v>
      </c>
      <c r="D69" s="1">
        <v>100</v>
      </c>
      <c r="E69" s="1" t="s">
        <v>4</v>
      </c>
      <c r="F69" s="1" t="s">
        <v>138</v>
      </c>
      <c r="G69" s="2">
        <v>44731</v>
      </c>
      <c r="H69" s="4">
        <f t="shared" si="15"/>
        <v>412</v>
      </c>
      <c r="I69" s="1">
        <v>1025</v>
      </c>
      <c r="J69" s="1">
        <f t="shared" si="16"/>
        <v>2.487864077669903</v>
      </c>
      <c r="K69" s="1">
        <f t="shared" si="22"/>
        <v>102.6957243416678</v>
      </c>
      <c r="L69" s="1">
        <v>12.236000000000001</v>
      </c>
      <c r="M69" s="1">
        <f t="shared" si="17"/>
        <v>11.7</v>
      </c>
      <c r="N69" s="1">
        <v>1.1937599999999999</v>
      </c>
      <c r="O69" s="1">
        <f t="shared" si="23"/>
        <v>103.74402188289984</v>
      </c>
      <c r="P69" s="1">
        <v>4.0406199999999997</v>
      </c>
      <c r="Q69" s="1">
        <f t="shared" si="18"/>
        <v>4.0209999999999999</v>
      </c>
      <c r="R69" s="1">
        <f t="shared" si="24"/>
        <v>101.60665593048384</v>
      </c>
      <c r="S69" s="1">
        <v>0.27116099999999999</v>
      </c>
      <c r="T69" s="1">
        <f t="shared" si="19"/>
        <v>0.2606</v>
      </c>
      <c r="U69" s="1">
        <v>0.28285300000000002</v>
      </c>
      <c r="W69" s="1">
        <v>53.5</v>
      </c>
      <c r="X69" s="3">
        <f t="shared" si="20"/>
        <v>7.863900199999998</v>
      </c>
      <c r="Y69">
        <f t="shared" si="21"/>
        <v>411.79042403795131</v>
      </c>
    </row>
    <row r="70" spans="1:25" outlineLevel="2" x14ac:dyDescent="0.15">
      <c r="A70" s="1" t="s">
        <v>58</v>
      </c>
      <c r="B70" s="2">
        <v>44332</v>
      </c>
      <c r="C70" s="1">
        <v>20212091</v>
      </c>
      <c r="D70" s="1">
        <v>103</v>
      </c>
      <c r="E70" s="1" t="s">
        <v>4</v>
      </c>
      <c r="F70" s="1" t="s">
        <v>138</v>
      </c>
      <c r="G70" s="2">
        <v>44731</v>
      </c>
      <c r="H70" s="4">
        <f t="shared" si="15"/>
        <v>399</v>
      </c>
      <c r="I70" s="1">
        <v>1100</v>
      </c>
      <c r="J70" s="1">
        <f t="shared" si="16"/>
        <v>2.7568922305764412</v>
      </c>
      <c r="K70" s="1">
        <f t="shared" si="22"/>
        <v>113.80084912682645</v>
      </c>
      <c r="L70" s="1">
        <v>12.1038</v>
      </c>
      <c r="M70" s="1">
        <f t="shared" si="17"/>
        <v>11.71</v>
      </c>
      <c r="N70" s="1">
        <v>1.1003499999999999</v>
      </c>
      <c r="O70" s="1">
        <f t="shared" si="23"/>
        <v>95.626201647608255</v>
      </c>
      <c r="P70" s="1">
        <v>5.5855300000000003</v>
      </c>
      <c r="Q70" s="1">
        <f t="shared" si="18"/>
        <v>5.5709999999999997</v>
      </c>
      <c r="R70" s="1">
        <f t="shared" si="24"/>
        <v>140.77360860202074</v>
      </c>
      <c r="S70" s="1">
        <v>0.34479700000000002</v>
      </c>
      <c r="T70" s="1">
        <f t="shared" si="19"/>
        <v>0.33700000000000002</v>
      </c>
      <c r="U70" s="1">
        <v>0.60074399999999994</v>
      </c>
      <c r="W70" s="1">
        <v>52</v>
      </c>
      <c r="X70" s="3">
        <f t="shared" si="20"/>
        <v>7.2140077999999983</v>
      </c>
      <c r="Y70">
        <f t="shared" si="21"/>
        <v>445.82686102406376</v>
      </c>
    </row>
    <row r="71" spans="1:25" outlineLevel="2" x14ac:dyDescent="0.15">
      <c r="A71" s="1">
        <v>138</v>
      </c>
      <c r="B71" s="2">
        <v>44379</v>
      </c>
      <c r="C71" s="1">
        <v>20213110</v>
      </c>
      <c r="D71" s="1">
        <v>105</v>
      </c>
      <c r="E71" s="1" t="s">
        <v>4</v>
      </c>
      <c r="F71" s="1" t="s">
        <v>138</v>
      </c>
      <c r="G71" s="2">
        <v>44731</v>
      </c>
      <c r="H71" s="4">
        <f t="shared" si="15"/>
        <v>352</v>
      </c>
      <c r="I71" s="1">
        <v>748</v>
      </c>
      <c r="J71" s="1">
        <f t="shared" si="16"/>
        <v>2.125</v>
      </c>
      <c r="K71" s="1">
        <f t="shared" si="22"/>
        <v>87.717177230370879</v>
      </c>
      <c r="L71" s="1">
        <v>8.8501899999999996</v>
      </c>
      <c r="M71" s="1">
        <f t="shared" si="17"/>
        <v>9.01</v>
      </c>
      <c r="N71" s="1">
        <v>1.1831799999999999</v>
      </c>
      <c r="O71" s="1">
        <f t="shared" si="23"/>
        <v>102.82456424357443</v>
      </c>
      <c r="P71" s="1">
        <v>4.8851399999999998</v>
      </c>
      <c r="Q71" s="1">
        <f t="shared" si="18"/>
        <v>4.891</v>
      </c>
      <c r="R71" s="1">
        <f t="shared" si="24"/>
        <v>123.59068742999166</v>
      </c>
      <c r="S71" s="1">
        <v>0.17655799999999999</v>
      </c>
      <c r="T71" s="1">
        <f t="shared" si="19"/>
        <v>0.1797</v>
      </c>
      <c r="U71" s="1">
        <v>0.28306900000000002</v>
      </c>
      <c r="W71" s="1">
        <v>49</v>
      </c>
      <c r="X71" s="3">
        <f t="shared" si="20"/>
        <v>6.1394216000000004</v>
      </c>
      <c r="Y71">
        <f t="shared" si="21"/>
        <v>416.95699314751135</v>
      </c>
    </row>
    <row r="72" spans="1:25" outlineLevel="2" x14ac:dyDescent="0.15">
      <c r="A72" s="1" t="s">
        <v>60</v>
      </c>
      <c r="B72" s="2">
        <v>44352</v>
      </c>
      <c r="C72" s="1">
        <v>20211348</v>
      </c>
      <c r="D72" s="1">
        <v>106</v>
      </c>
      <c r="E72" s="1" t="s">
        <v>4</v>
      </c>
      <c r="F72" s="1" t="s">
        <v>138</v>
      </c>
      <c r="G72" s="2">
        <v>44731</v>
      </c>
      <c r="H72" s="4">
        <f t="shared" si="15"/>
        <v>379</v>
      </c>
      <c r="I72" s="1">
        <v>1100</v>
      </c>
      <c r="J72" s="1">
        <f t="shared" si="16"/>
        <v>2.9023746701846966</v>
      </c>
      <c r="K72" s="1">
        <f t="shared" si="22"/>
        <v>119.80617098048482</v>
      </c>
      <c r="L72" s="1">
        <v>10.857200000000001</v>
      </c>
      <c r="M72" s="1">
        <f t="shared" si="17"/>
        <v>10.69</v>
      </c>
      <c r="N72" s="1">
        <v>0.98701799999999995</v>
      </c>
      <c r="O72" s="1">
        <f t="shared" si="23"/>
        <v>85.777054844203207</v>
      </c>
      <c r="P72" s="1">
        <v>4.5178599999999998</v>
      </c>
      <c r="Q72" s="1">
        <f t="shared" si="18"/>
        <v>4.5119999999999996</v>
      </c>
      <c r="R72" s="1">
        <f t="shared" si="24"/>
        <v>114.0137357767578</v>
      </c>
      <c r="S72" s="1">
        <v>0.28711900000000001</v>
      </c>
      <c r="T72" s="1">
        <f t="shared" si="19"/>
        <v>0.2838</v>
      </c>
      <c r="U72" s="1">
        <v>0.49542599999999998</v>
      </c>
      <c r="W72" s="1">
        <v>52</v>
      </c>
      <c r="X72" s="3">
        <f t="shared" si="20"/>
        <v>7.3858958000000001</v>
      </c>
      <c r="Y72">
        <f t="shared" si="21"/>
        <v>405.37401644564903</v>
      </c>
    </row>
    <row r="73" spans="1:25" outlineLevel="2" x14ac:dyDescent="0.15">
      <c r="A73" s="1" t="s">
        <v>61</v>
      </c>
      <c r="B73" s="2">
        <v>44303</v>
      </c>
      <c r="C73" s="1">
        <v>20211347</v>
      </c>
      <c r="D73" s="1">
        <v>107</v>
      </c>
      <c r="E73" s="1" t="s">
        <v>4</v>
      </c>
      <c r="F73" s="1" t="s">
        <v>138</v>
      </c>
      <c r="G73" s="2">
        <v>44731</v>
      </c>
      <c r="H73" s="4">
        <f t="shared" si="15"/>
        <v>428</v>
      </c>
      <c r="I73" s="1">
        <v>1095</v>
      </c>
      <c r="J73" s="1">
        <f t="shared" si="16"/>
        <v>2.5584112149532712</v>
      </c>
      <c r="K73" s="1">
        <f t="shared" si="22"/>
        <v>105.60781645657626</v>
      </c>
      <c r="L73" s="1">
        <v>11.3924</v>
      </c>
      <c r="M73" s="1">
        <f t="shared" si="17"/>
        <v>10.69</v>
      </c>
      <c r="N73" s="1">
        <v>1.0404</v>
      </c>
      <c r="O73" s="1">
        <f t="shared" si="23"/>
        <v>90.416231375627419</v>
      </c>
      <c r="P73" s="1">
        <v>3.6735199999999999</v>
      </c>
      <c r="Q73" s="1">
        <f t="shared" si="18"/>
        <v>3.6480000000000001</v>
      </c>
      <c r="R73" s="1">
        <f t="shared" si="24"/>
        <v>92.181318287591424</v>
      </c>
      <c r="S73" s="1">
        <v>0.38580100000000001</v>
      </c>
      <c r="T73" s="1">
        <f t="shared" si="19"/>
        <v>0.37190000000000001</v>
      </c>
      <c r="U73" s="1">
        <v>0.49473</v>
      </c>
      <c r="W73" s="1">
        <v>51.5</v>
      </c>
      <c r="X73" s="3">
        <f t="shared" si="20"/>
        <v>6.7331242000000007</v>
      </c>
      <c r="Y73">
        <f t="shared" si="21"/>
        <v>378.62159749542252</v>
      </c>
    </row>
    <row r="74" spans="1:25" outlineLevel="2" x14ac:dyDescent="0.15">
      <c r="A74" s="1">
        <v>1</v>
      </c>
      <c r="B74" s="2">
        <v>44348</v>
      </c>
      <c r="C74" s="1">
        <v>20213992</v>
      </c>
      <c r="D74" s="1">
        <v>108</v>
      </c>
      <c r="E74" s="1" t="s">
        <v>4</v>
      </c>
      <c r="F74" s="1" t="s">
        <v>138</v>
      </c>
      <c r="G74" s="2">
        <v>44731</v>
      </c>
      <c r="H74" s="4">
        <f t="shared" si="15"/>
        <v>383</v>
      </c>
      <c r="I74" s="1">
        <v>950</v>
      </c>
      <c r="J74" s="1">
        <f t="shared" si="16"/>
        <v>2.4804177545691908</v>
      </c>
      <c r="K74" s="1">
        <f t="shared" si="22"/>
        <v>102.38835001548436</v>
      </c>
      <c r="L74" s="1">
        <v>11.249599999999999</v>
      </c>
      <c r="M74" s="1">
        <f t="shared" si="17"/>
        <v>11.04</v>
      </c>
      <c r="N74" s="1">
        <v>1.1841699999999999</v>
      </c>
      <c r="O74" s="1">
        <f t="shared" si="23"/>
        <v>102.91060044990073</v>
      </c>
      <c r="P74" s="1">
        <v>3.61395</v>
      </c>
      <c r="Q74" s="1">
        <f t="shared" si="18"/>
        <v>3.6059999999999999</v>
      </c>
      <c r="R74" s="1">
        <f t="shared" si="24"/>
        <v>91.120020215201379</v>
      </c>
      <c r="S74" s="1">
        <v>0.28277600000000003</v>
      </c>
      <c r="T74" s="1">
        <f t="shared" si="19"/>
        <v>0.27860000000000001</v>
      </c>
      <c r="U74" s="1">
        <v>0.407916</v>
      </c>
      <c r="W74" s="1">
        <v>50</v>
      </c>
      <c r="X74" s="3">
        <f t="shared" si="20"/>
        <v>6.3478443999999978</v>
      </c>
      <c r="Y74">
        <f t="shared" si="21"/>
        <v>399.32957113048724</v>
      </c>
    </row>
    <row r="75" spans="1:25" outlineLevel="2" x14ac:dyDescent="0.15">
      <c r="A75" s="1">
        <v>171</v>
      </c>
      <c r="B75" s="2">
        <v>44259</v>
      </c>
      <c r="C75" s="1">
        <v>20210906</v>
      </c>
      <c r="D75" s="1">
        <v>109</v>
      </c>
      <c r="E75" s="1" t="s">
        <v>4</v>
      </c>
      <c r="F75" s="1" t="s">
        <v>138</v>
      </c>
      <c r="G75" s="2">
        <v>44731</v>
      </c>
      <c r="H75" s="4">
        <f t="shared" si="15"/>
        <v>472</v>
      </c>
      <c r="I75" s="1">
        <v>1090</v>
      </c>
      <c r="J75" s="1">
        <f t="shared" si="16"/>
        <v>2.3093220338983049</v>
      </c>
      <c r="K75" s="1">
        <f t="shared" si="22"/>
        <v>95.325745943274427</v>
      </c>
      <c r="L75" s="1">
        <v>13.911199999999999</v>
      </c>
      <c r="M75" s="1">
        <f t="shared" si="17"/>
        <v>12.77</v>
      </c>
      <c r="N75" s="1">
        <v>1.27626</v>
      </c>
      <c r="O75" s="1">
        <f t="shared" si="23"/>
        <v>110.91370574342392</v>
      </c>
      <c r="P75" s="1">
        <v>5.0725300000000004</v>
      </c>
      <c r="Q75" s="1">
        <f t="shared" si="18"/>
        <v>5.0309999999999997</v>
      </c>
      <c r="R75" s="1">
        <f t="shared" si="24"/>
        <v>127.12834767129178</v>
      </c>
      <c r="S75" s="1">
        <v>0.45373599999999997</v>
      </c>
      <c r="T75" s="1">
        <f t="shared" si="19"/>
        <v>0.43140000000000001</v>
      </c>
      <c r="U75" s="1">
        <v>0.654999</v>
      </c>
      <c r="W75" s="1">
        <v>52.5</v>
      </c>
      <c r="X75" s="3">
        <f t="shared" si="20"/>
        <v>6.9397983999999964</v>
      </c>
      <c r="Y75">
        <f t="shared" si="21"/>
        <v>444.28150510141404</v>
      </c>
    </row>
    <row r="76" spans="1:25" outlineLevel="2" x14ac:dyDescent="0.15">
      <c r="A76" s="1">
        <v>142</v>
      </c>
      <c r="B76" s="2">
        <v>44288</v>
      </c>
      <c r="C76" s="1">
        <v>20212617</v>
      </c>
      <c r="D76" s="1">
        <v>110</v>
      </c>
      <c r="E76" s="1" t="s">
        <v>4</v>
      </c>
      <c r="F76" s="1" t="s">
        <v>138</v>
      </c>
      <c r="G76" s="2">
        <v>44731</v>
      </c>
      <c r="H76" s="4">
        <f t="shared" si="15"/>
        <v>443</v>
      </c>
      <c r="I76" s="1">
        <v>1180</v>
      </c>
      <c r="J76" s="1">
        <f t="shared" si="16"/>
        <v>2.6636568848758464</v>
      </c>
      <c r="K76" s="1">
        <f t="shared" si="22"/>
        <v>109.9522179066128</v>
      </c>
      <c r="L76" s="1">
        <v>12.721299999999999</v>
      </c>
      <c r="M76" s="1">
        <f t="shared" si="17"/>
        <v>11.87</v>
      </c>
      <c r="N76" s="1">
        <v>1.0780799999999999</v>
      </c>
      <c r="O76" s="1">
        <f t="shared" si="23"/>
        <v>93.690821531561312</v>
      </c>
      <c r="P76" s="1">
        <v>3.46922</v>
      </c>
      <c r="Q76" s="1">
        <f t="shared" si="18"/>
        <v>3.4380000000000002</v>
      </c>
      <c r="R76" s="1">
        <f t="shared" si="24"/>
        <v>86.874827925641256</v>
      </c>
      <c r="S76" s="1">
        <v>0.22992699999999999</v>
      </c>
      <c r="T76" s="1">
        <f t="shared" si="19"/>
        <v>0.21310000000000001</v>
      </c>
      <c r="U76" s="1">
        <v>0.305425</v>
      </c>
      <c r="W76" s="1">
        <v>54</v>
      </c>
      <c r="X76" s="3">
        <f t="shared" si="20"/>
        <v>7.8888151999999998</v>
      </c>
      <c r="Y76">
        <f t="shared" si="21"/>
        <v>384.20868889537667</v>
      </c>
    </row>
    <row r="77" spans="1:25" outlineLevel="2" x14ac:dyDescent="0.15">
      <c r="A77" s="1">
        <v>175</v>
      </c>
      <c r="B77" s="2">
        <v>44298</v>
      </c>
      <c r="C77" s="1">
        <v>20212127</v>
      </c>
      <c r="D77" s="1">
        <v>111</v>
      </c>
      <c r="E77" s="1" t="s">
        <v>4</v>
      </c>
      <c r="F77" s="1" t="s">
        <v>138</v>
      </c>
      <c r="G77" s="2">
        <v>44731</v>
      </c>
      <c r="H77" s="4">
        <f t="shared" si="15"/>
        <v>433</v>
      </c>
      <c r="I77" s="1">
        <v>1105</v>
      </c>
      <c r="J77" s="1">
        <f t="shared" si="16"/>
        <v>2.5519630484988451</v>
      </c>
      <c r="K77" s="1">
        <f t="shared" si="22"/>
        <v>105.341644710838</v>
      </c>
      <c r="L77" s="1">
        <v>11.963800000000001</v>
      </c>
      <c r="M77" s="1">
        <f t="shared" si="17"/>
        <v>11.21</v>
      </c>
      <c r="N77" s="1">
        <v>1.0827</v>
      </c>
      <c r="O77" s="1">
        <f t="shared" si="23"/>
        <v>94.092323827750675</v>
      </c>
      <c r="P77" s="1">
        <v>3.83893</v>
      </c>
      <c r="Q77" s="1">
        <f t="shared" si="18"/>
        <v>3.8119999999999998</v>
      </c>
      <c r="R77" s="1">
        <f t="shared" si="24"/>
        <v>96.325434570257258</v>
      </c>
      <c r="S77" s="1">
        <v>0.33728200000000003</v>
      </c>
      <c r="T77" s="1">
        <f t="shared" si="19"/>
        <v>0.32240000000000002</v>
      </c>
      <c r="U77" s="1">
        <v>0.63831800000000005</v>
      </c>
      <c r="W77" s="1">
        <v>52</v>
      </c>
      <c r="X77" s="3">
        <f t="shared" si="20"/>
        <v>6.9486037999999981</v>
      </c>
      <c r="Y77">
        <f t="shared" si="21"/>
        <v>389.85172693659661</v>
      </c>
    </row>
    <row r="78" spans="1:25" outlineLevel="2" x14ac:dyDescent="0.15">
      <c r="A78" s="1" t="s">
        <v>62</v>
      </c>
      <c r="B78" s="2">
        <v>44355</v>
      </c>
      <c r="C78" s="1">
        <v>20212521</v>
      </c>
      <c r="D78" s="1">
        <v>112</v>
      </c>
      <c r="E78" s="1" t="s">
        <v>4</v>
      </c>
      <c r="F78" s="1" t="s">
        <v>138</v>
      </c>
      <c r="G78" s="2">
        <v>44731</v>
      </c>
      <c r="H78" s="4">
        <f t="shared" si="15"/>
        <v>376</v>
      </c>
      <c r="I78" s="1">
        <v>912</v>
      </c>
      <c r="J78" s="1">
        <f t="shared" si="16"/>
        <v>2.4255319148936172</v>
      </c>
      <c r="K78" s="1">
        <f t="shared" si="22"/>
        <v>100.12273546195026</v>
      </c>
      <c r="L78" s="1">
        <v>9.8305699999999998</v>
      </c>
      <c r="M78" s="1">
        <f t="shared" si="17"/>
        <v>9.6999999999999993</v>
      </c>
      <c r="N78" s="1">
        <v>1.0779099999999999</v>
      </c>
      <c r="O78" s="1">
        <f t="shared" si="23"/>
        <v>93.676047637545707</v>
      </c>
      <c r="P78" s="1">
        <v>4.2181499999999996</v>
      </c>
      <c r="Q78" s="1">
        <f t="shared" si="18"/>
        <v>4.2130000000000001</v>
      </c>
      <c r="R78" s="1">
        <f t="shared" si="24"/>
        <v>106.45830426140972</v>
      </c>
      <c r="S78" s="1">
        <v>0.21242800000000001</v>
      </c>
      <c r="T78" s="1">
        <f t="shared" si="19"/>
        <v>0.20979999999999999</v>
      </c>
      <c r="U78" s="1">
        <v>0.441803</v>
      </c>
      <c r="W78" s="1">
        <v>49.5</v>
      </c>
      <c r="X78" s="3">
        <f t="shared" si="20"/>
        <v>6.1605904000000002</v>
      </c>
      <c r="Y78">
        <f t="shared" si="21"/>
        <v>393.93313499845135</v>
      </c>
    </row>
    <row r="79" spans="1:25" outlineLevel="2" x14ac:dyDescent="0.15">
      <c r="A79" s="1">
        <v>149</v>
      </c>
      <c r="B79" s="2">
        <v>44266</v>
      </c>
      <c r="C79" s="1">
        <v>20211626</v>
      </c>
      <c r="D79" s="1">
        <v>113</v>
      </c>
      <c r="E79" s="1" t="s">
        <v>4</v>
      </c>
      <c r="F79" s="1" t="s">
        <v>138</v>
      </c>
      <c r="G79" s="2">
        <v>44731</v>
      </c>
      <c r="H79" s="4">
        <f t="shared" si="15"/>
        <v>465</v>
      </c>
      <c r="I79" s="1">
        <v>1110</v>
      </c>
      <c r="J79" s="1">
        <f t="shared" si="16"/>
        <v>2.3870967741935485</v>
      </c>
      <c r="K79" s="1">
        <f t="shared" si="22"/>
        <v>98.536183909638638</v>
      </c>
      <c r="L79" s="1">
        <v>13.162699999999999</v>
      </c>
      <c r="M79" s="1">
        <f t="shared" si="17"/>
        <v>12.09</v>
      </c>
      <c r="N79" s="1">
        <v>1.1858299999999999</v>
      </c>
      <c r="O79" s="1">
        <f t="shared" si="23"/>
        <v>103.05486317970036</v>
      </c>
      <c r="P79" s="1">
        <v>4.4731300000000003</v>
      </c>
      <c r="Q79" s="1">
        <f t="shared" si="18"/>
        <v>4.4340000000000002</v>
      </c>
      <c r="R79" s="1">
        <f t="shared" si="24"/>
        <v>112.04275364231917</v>
      </c>
      <c r="S79" s="1">
        <v>0.30314200000000002</v>
      </c>
      <c r="T79" s="1">
        <f t="shared" si="19"/>
        <v>0.28210000000000002</v>
      </c>
      <c r="U79" s="1">
        <v>0.45885700000000001</v>
      </c>
      <c r="W79" s="1">
        <v>52</v>
      </c>
      <c r="X79" s="3">
        <f t="shared" si="20"/>
        <v>6.7296469999999999</v>
      </c>
      <c r="Y79">
        <f t="shared" si="21"/>
        <v>416.6886639113585</v>
      </c>
    </row>
    <row r="80" spans="1:25" outlineLevel="2" x14ac:dyDescent="0.15">
      <c r="A80" s="1" t="s">
        <v>63</v>
      </c>
      <c r="B80" s="2">
        <v>44359</v>
      </c>
      <c r="C80" s="1">
        <v>20212475</v>
      </c>
      <c r="D80" s="1">
        <v>114</v>
      </c>
      <c r="E80" s="1" t="s">
        <v>4</v>
      </c>
      <c r="F80" s="1" t="s">
        <v>138</v>
      </c>
      <c r="G80" s="2">
        <v>44731</v>
      </c>
      <c r="H80" s="4">
        <f t="shared" si="15"/>
        <v>372</v>
      </c>
      <c r="I80" s="1">
        <v>1085</v>
      </c>
      <c r="J80" s="1">
        <f t="shared" si="16"/>
        <v>2.9166666666666665</v>
      </c>
      <c r="K80" s="1">
        <f t="shared" si="22"/>
        <v>120.39612561031296</v>
      </c>
      <c r="L80" s="1">
        <v>12.306699999999999</v>
      </c>
      <c r="M80" s="1">
        <f t="shared" si="17"/>
        <v>12.22</v>
      </c>
      <c r="N80" s="1">
        <v>1.13426</v>
      </c>
      <c r="O80" s="1">
        <f t="shared" si="23"/>
        <v>98.57315897743095</v>
      </c>
      <c r="P80" s="1">
        <v>3.5359099999999999</v>
      </c>
      <c r="Q80" s="1">
        <f t="shared" si="18"/>
        <v>3.5329999999999999</v>
      </c>
      <c r="R80" s="1">
        <f t="shared" si="24"/>
        <v>89.275383089380611</v>
      </c>
      <c r="S80" s="1">
        <v>0.14813299999999999</v>
      </c>
      <c r="T80" s="1">
        <f t="shared" si="19"/>
        <v>0.14649999999999999</v>
      </c>
      <c r="U80" s="1">
        <v>0.29153600000000002</v>
      </c>
      <c r="W80" s="1">
        <v>53.5</v>
      </c>
      <c r="X80" s="3">
        <f t="shared" si="20"/>
        <v>8.199618199999998</v>
      </c>
      <c r="Y80">
        <f t="shared" si="21"/>
        <v>406.81782665455546</v>
      </c>
    </row>
    <row r="81" spans="1:25" outlineLevel="2" x14ac:dyDescent="0.15">
      <c r="A81" s="1" t="s">
        <v>64</v>
      </c>
      <c r="B81" s="2">
        <v>44288</v>
      </c>
      <c r="C81" s="1">
        <v>20210576</v>
      </c>
      <c r="D81" s="1">
        <v>115</v>
      </c>
      <c r="E81" s="1" t="s">
        <v>4</v>
      </c>
      <c r="F81" s="1" t="s">
        <v>138</v>
      </c>
      <c r="G81" s="2">
        <v>44731</v>
      </c>
      <c r="H81" s="4">
        <f t="shared" si="15"/>
        <v>443</v>
      </c>
      <c r="I81" s="1">
        <v>992</v>
      </c>
      <c r="J81" s="1">
        <f t="shared" si="16"/>
        <v>2.2392776523702032</v>
      </c>
      <c r="K81" s="1">
        <f t="shared" si="22"/>
        <v>92.434406918101615</v>
      </c>
      <c r="L81" s="1">
        <v>12.8948</v>
      </c>
      <c r="M81" s="1">
        <f t="shared" si="17"/>
        <v>12.04</v>
      </c>
      <c r="N81" s="1">
        <v>1.2998799999999999</v>
      </c>
      <c r="O81" s="1">
        <f t="shared" si="23"/>
        <v>112.9664079590067</v>
      </c>
      <c r="P81" s="1">
        <v>4.7317499999999999</v>
      </c>
      <c r="Q81" s="1">
        <f t="shared" si="18"/>
        <v>4.7009999999999996</v>
      </c>
      <c r="R81" s="1">
        <f t="shared" si="24"/>
        <v>118.78957710251295</v>
      </c>
      <c r="S81" s="1">
        <v>0.424348</v>
      </c>
      <c r="T81" s="1">
        <f t="shared" si="19"/>
        <v>0.40749999999999997</v>
      </c>
      <c r="U81" s="1">
        <v>0.54773700000000003</v>
      </c>
      <c r="W81" s="1">
        <v>53.5</v>
      </c>
      <c r="X81" s="3">
        <f t="shared" si="20"/>
        <v>7.6358533499999979</v>
      </c>
      <c r="Y81">
        <f t="shared" si="21"/>
        <v>437.15679993862801</v>
      </c>
    </row>
    <row r="82" spans="1:25" outlineLevel="2" x14ac:dyDescent="0.15">
      <c r="A82" s="1" t="s">
        <v>65</v>
      </c>
      <c r="B82" s="2">
        <v>44306</v>
      </c>
      <c r="C82" s="1">
        <v>20211488</v>
      </c>
      <c r="D82" s="1">
        <v>116</v>
      </c>
      <c r="E82" s="1" t="s">
        <v>4</v>
      </c>
      <c r="F82" s="1" t="s">
        <v>138</v>
      </c>
      <c r="G82" s="2">
        <v>44731</v>
      </c>
      <c r="H82" s="4">
        <f t="shared" si="15"/>
        <v>425</v>
      </c>
      <c r="I82" s="1">
        <v>1090</v>
      </c>
      <c r="J82" s="1">
        <f t="shared" si="16"/>
        <v>2.5647058823529414</v>
      </c>
      <c r="K82" s="1">
        <f t="shared" si="22"/>
        <v>105.86765196523655</v>
      </c>
      <c r="L82" s="1">
        <v>12.473599999999999</v>
      </c>
      <c r="M82" s="1">
        <f t="shared" si="17"/>
        <v>11.8</v>
      </c>
      <c r="N82" s="1">
        <v>1.1443700000000001</v>
      </c>
      <c r="O82" s="1">
        <f t="shared" si="23"/>
        <v>99.45177114506609</v>
      </c>
      <c r="P82" s="1">
        <v>3.4414799999999999</v>
      </c>
      <c r="Q82" s="1">
        <f t="shared" si="18"/>
        <v>3.4169999999999998</v>
      </c>
      <c r="R82" s="1">
        <f t="shared" si="24"/>
        <v>86.344178889446226</v>
      </c>
      <c r="S82" s="1">
        <v>0.226384</v>
      </c>
      <c r="T82" s="1">
        <f t="shared" si="19"/>
        <v>0.21310000000000001</v>
      </c>
      <c r="U82" s="1">
        <v>0.44402799999999998</v>
      </c>
      <c r="W82" s="1">
        <v>52.5</v>
      </c>
      <c r="X82" s="3">
        <f t="shared" si="20"/>
        <v>7.2602937499999971</v>
      </c>
      <c r="Y82">
        <f t="shared" si="21"/>
        <v>391.11537314481495</v>
      </c>
    </row>
    <row r="83" spans="1:25" outlineLevel="2" x14ac:dyDescent="0.15">
      <c r="A83" s="1">
        <v>117</v>
      </c>
      <c r="B83" s="2">
        <v>44420</v>
      </c>
      <c r="C83" s="1">
        <v>20213402</v>
      </c>
      <c r="D83" s="1">
        <v>117</v>
      </c>
      <c r="E83" s="1" t="s">
        <v>4</v>
      </c>
      <c r="F83" s="1" t="s">
        <v>138</v>
      </c>
      <c r="G83" s="2">
        <v>44731</v>
      </c>
      <c r="H83" s="4">
        <f t="shared" si="15"/>
        <v>311</v>
      </c>
      <c r="I83" s="1">
        <v>808</v>
      </c>
      <c r="J83" s="1">
        <f t="shared" si="16"/>
        <v>2.598070739549839</v>
      </c>
      <c r="K83" s="1">
        <f t="shared" si="22"/>
        <v>107.24490894971011</v>
      </c>
      <c r="L83" s="1">
        <v>9.0635300000000001</v>
      </c>
      <c r="M83" s="1">
        <f t="shared" si="17"/>
        <v>9.77</v>
      </c>
      <c r="N83" s="1">
        <v>1.1217200000000001</v>
      </c>
      <c r="O83" s="1">
        <f t="shared" si="23"/>
        <v>97.483367030631285</v>
      </c>
      <c r="P83" s="1">
        <v>3.7401900000000001</v>
      </c>
      <c r="Q83" s="1">
        <f t="shared" si="18"/>
        <v>3.766</v>
      </c>
      <c r="R83" s="1">
        <f t="shared" si="24"/>
        <v>95.163060490972924</v>
      </c>
      <c r="S83" s="1">
        <v>0.48205700000000001</v>
      </c>
      <c r="T83" s="1">
        <f t="shared" si="19"/>
        <v>0.496</v>
      </c>
      <c r="U83" s="1">
        <v>0.53068000000000004</v>
      </c>
      <c r="W83" s="1">
        <v>49.5</v>
      </c>
      <c r="X83" s="3">
        <f t="shared" si="20"/>
        <v>6.8179191499999998</v>
      </c>
      <c r="Y83">
        <f t="shared" si="21"/>
        <v>397.37470350194565</v>
      </c>
    </row>
    <row r="84" spans="1:25" outlineLevel="2" x14ac:dyDescent="0.15">
      <c r="A84" s="1">
        <v>122</v>
      </c>
      <c r="B84" s="2">
        <v>44372</v>
      </c>
      <c r="C84" s="1">
        <v>20211812</v>
      </c>
      <c r="D84" s="1">
        <v>118</v>
      </c>
      <c r="E84" s="1" t="s">
        <v>4</v>
      </c>
      <c r="F84" s="1" t="s">
        <v>138</v>
      </c>
      <c r="G84" s="2">
        <v>44731</v>
      </c>
      <c r="H84" s="4">
        <f t="shared" si="15"/>
        <v>359</v>
      </c>
      <c r="I84" s="1">
        <v>1025</v>
      </c>
      <c r="J84" s="1">
        <f t="shared" si="16"/>
        <v>2.8551532033426184</v>
      </c>
      <c r="K84" s="1">
        <f t="shared" si="22"/>
        <v>117.8569315564544</v>
      </c>
      <c r="L84" s="1">
        <v>12.753500000000001</v>
      </c>
      <c r="M84" s="1">
        <f t="shared" si="17"/>
        <v>12.83</v>
      </c>
      <c r="N84" s="1">
        <v>1.24424</v>
      </c>
      <c r="O84" s="1">
        <f t="shared" si="23"/>
        <v>108.13099935295143</v>
      </c>
      <c r="P84" s="1">
        <v>3.8951600000000002</v>
      </c>
      <c r="Q84" s="1">
        <f t="shared" si="18"/>
        <v>3.8980000000000001</v>
      </c>
      <c r="R84" s="1">
        <f t="shared" si="24"/>
        <v>98.498568718484464</v>
      </c>
      <c r="S84" s="1">
        <v>0.48544700000000002</v>
      </c>
      <c r="T84" s="1">
        <f t="shared" si="19"/>
        <v>0.4869</v>
      </c>
      <c r="U84" s="1">
        <v>0.79566899999999996</v>
      </c>
      <c r="W84" s="1">
        <v>50</v>
      </c>
      <c r="X84" s="3">
        <f t="shared" si="20"/>
        <v>6.5703675999999982</v>
      </c>
      <c r="Y84">
        <f t="shared" si="21"/>
        <v>432.61749898084173</v>
      </c>
    </row>
    <row r="85" spans="1:25" outlineLevel="2" x14ac:dyDescent="0.15">
      <c r="A85" s="1" t="s">
        <v>66</v>
      </c>
      <c r="B85" s="2">
        <v>44371</v>
      </c>
      <c r="C85" s="1">
        <v>20212194</v>
      </c>
      <c r="D85" s="1">
        <v>119</v>
      </c>
      <c r="E85" s="1" t="s">
        <v>4</v>
      </c>
      <c r="F85" s="1" t="s">
        <v>138</v>
      </c>
      <c r="G85" s="2">
        <v>44731</v>
      </c>
      <c r="H85" s="4">
        <f t="shared" si="15"/>
        <v>360</v>
      </c>
      <c r="I85" s="1">
        <v>944</v>
      </c>
      <c r="J85" s="1">
        <f t="shared" si="16"/>
        <v>2.6222222222222222</v>
      </c>
      <c r="K85" s="1">
        <f t="shared" si="22"/>
        <v>108.24185007250995</v>
      </c>
      <c r="L85" s="1">
        <v>11.675700000000001</v>
      </c>
      <c r="M85" s="1">
        <f t="shared" si="17"/>
        <v>11.74</v>
      </c>
      <c r="N85" s="1">
        <v>1.2368300000000001</v>
      </c>
      <c r="O85" s="1">
        <f t="shared" si="23"/>
        <v>107.487031384388</v>
      </c>
      <c r="P85" s="1">
        <v>3.8886500000000002</v>
      </c>
      <c r="Q85" s="1">
        <f t="shared" si="18"/>
        <v>3.891</v>
      </c>
      <c r="R85" s="1">
        <f t="shared" si="24"/>
        <v>98.321685706419458</v>
      </c>
      <c r="S85" s="1">
        <v>0.239929</v>
      </c>
      <c r="T85" s="1">
        <f t="shared" si="19"/>
        <v>0.24110000000000001</v>
      </c>
      <c r="U85" s="1">
        <v>0.37136200000000003</v>
      </c>
      <c r="W85" s="1">
        <v>51.5</v>
      </c>
      <c r="X85" s="3">
        <f t="shared" si="20"/>
        <v>7.3101960000000004</v>
      </c>
      <c r="Y85">
        <f t="shared" si="21"/>
        <v>421.53759854770544</v>
      </c>
    </row>
    <row r="86" spans="1:25" outlineLevel="2" x14ac:dyDescent="0.15">
      <c r="A86" s="1" t="s">
        <v>68</v>
      </c>
      <c r="B86" s="2">
        <v>44257</v>
      </c>
      <c r="C86" s="1">
        <v>20212950</v>
      </c>
      <c r="D86" s="1">
        <v>121</v>
      </c>
      <c r="E86" s="1" t="s">
        <v>4</v>
      </c>
      <c r="F86" s="1" t="s">
        <v>138</v>
      </c>
      <c r="G86" s="2">
        <v>44731</v>
      </c>
      <c r="H86" s="4">
        <f t="shared" si="15"/>
        <v>474</v>
      </c>
      <c r="I86" s="1">
        <v>926</v>
      </c>
      <c r="J86" s="1">
        <f t="shared" si="16"/>
        <v>1.9535864978902953</v>
      </c>
      <c r="K86" s="1">
        <f t="shared" si="22"/>
        <v>80.641455562495352</v>
      </c>
      <c r="L86" s="1">
        <v>10.697900000000001</v>
      </c>
      <c r="M86" s="1">
        <f t="shared" si="17"/>
        <v>9.5399999999999991</v>
      </c>
      <c r="N86" s="1">
        <v>1.1552800000000001</v>
      </c>
      <c r="O86" s="1">
        <f t="shared" si="23"/>
        <v>100.39990751983359</v>
      </c>
      <c r="P86" s="1">
        <v>3.66235</v>
      </c>
      <c r="Q86" s="1">
        <f t="shared" si="18"/>
        <v>3.621</v>
      </c>
      <c r="R86" s="1">
        <f t="shared" si="24"/>
        <v>91.499055241054961</v>
      </c>
      <c r="S86" s="1">
        <v>0.21879499999999999</v>
      </c>
      <c r="T86" s="1">
        <f t="shared" si="19"/>
        <v>0.1961</v>
      </c>
      <c r="U86" s="1">
        <v>0.373531</v>
      </c>
      <c r="W86" s="1">
        <v>52</v>
      </c>
      <c r="X86" s="3">
        <f t="shared" si="20"/>
        <v>6.6734527999999997</v>
      </c>
      <c r="Y86">
        <f t="shared" si="21"/>
        <v>372.94032584321752</v>
      </c>
    </row>
    <row r="87" spans="1:25" outlineLevel="2" x14ac:dyDescent="0.15">
      <c r="A87" s="1" t="s">
        <v>69</v>
      </c>
      <c r="B87" s="2">
        <v>44281</v>
      </c>
      <c r="C87" s="1">
        <v>20210210</v>
      </c>
      <c r="D87" s="1">
        <v>122</v>
      </c>
      <c r="E87" s="1" t="s">
        <v>4</v>
      </c>
      <c r="F87" s="1" t="s">
        <v>138</v>
      </c>
      <c r="G87" s="2">
        <v>44731</v>
      </c>
      <c r="H87" s="4">
        <f t="shared" si="15"/>
        <v>450</v>
      </c>
      <c r="I87" s="1">
        <v>1195</v>
      </c>
      <c r="J87" s="1">
        <f t="shared" si="16"/>
        <v>2.6555555555555554</v>
      </c>
      <c r="K87" s="1">
        <f t="shared" si="22"/>
        <v>109.61780579377067</v>
      </c>
      <c r="L87" s="1">
        <v>13.4192</v>
      </c>
      <c r="M87" s="1">
        <f t="shared" si="17"/>
        <v>12.49</v>
      </c>
      <c r="N87" s="1">
        <v>1.1229499999999999</v>
      </c>
      <c r="O87" s="1">
        <f t="shared" si="23"/>
        <v>97.590260499097269</v>
      </c>
      <c r="P87" s="1">
        <v>4.6431800000000001</v>
      </c>
      <c r="Q87" s="1">
        <f t="shared" si="18"/>
        <v>4.6100000000000003</v>
      </c>
      <c r="R87" s="1">
        <f t="shared" si="24"/>
        <v>116.4900979456679</v>
      </c>
      <c r="S87" s="1">
        <v>0.39219999999999999</v>
      </c>
      <c r="T87" s="1">
        <f t="shared" si="19"/>
        <v>0.374</v>
      </c>
      <c r="U87" s="1">
        <v>0.35469600000000001</v>
      </c>
      <c r="W87" s="1">
        <v>53</v>
      </c>
      <c r="X87" s="3">
        <f t="shared" si="20"/>
        <v>7.3350149999999985</v>
      </c>
      <c r="Y87">
        <f t="shared" si="21"/>
        <v>421.28842473763314</v>
      </c>
    </row>
    <row r="88" spans="1:25" outlineLevel="2" x14ac:dyDescent="0.15">
      <c r="A88" s="1" t="s">
        <v>71</v>
      </c>
      <c r="B88" s="2">
        <v>44306</v>
      </c>
      <c r="C88" s="1">
        <v>20212917</v>
      </c>
      <c r="D88" s="1">
        <v>125</v>
      </c>
      <c r="E88" s="1" t="s">
        <v>4</v>
      </c>
      <c r="F88" s="1" t="s">
        <v>138</v>
      </c>
      <c r="G88" s="2">
        <v>44731</v>
      </c>
      <c r="H88" s="4">
        <f t="shared" si="15"/>
        <v>425</v>
      </c>
      <c r="I88" s="1">
        <v>1105</v>
      </c>
      <c r="J88" s="1">
        <f t="shared" si="16"/>
        <v>2.6</v>
      </c>
      <c r="K88" s="1">
        <f t="shared" si="22"/>
        <v>107.32454625833614</v>
      </c>
      <c r="L88" s="1">
        <v>13.044700000000001</v>
      </c>
      <c r="M88" s="1">
        <f t="shared" si="17"/>
        <v>12.37</v>
      </c>
      <c r="N88" s="1">
        <v>1.18052</v>
      </c>
      <c r="O88" s="1">
        <f t="shared" si="23"/>
        <v>102.59339625485937</v>
      </c>
      <c r="P88" s="1">
        <v>4.1647100000000004</v>
      </c>
      <c r="Q88" s="1">
        <f t="shared" si="18"/>
        <v>4.1399999999999997</v>
      </c>
      <c r="R88" s="1">
        <f t="shared" si="24"/>
        <v>104.61366713558893</v>
      </c>
      <c r="S88" s="1">
        <v>0.37434000000000001</v>
      </c>
      <c r="T88" s="1">
        <f t="shared" si="19"/>
        <v>0.36109999999999998</v>
      </c>
      <c r="U88" s="1">
        <v>0.38972000000000001</v>
      </c>
      <c r="W88" s="1">
        <v>53</v>
      </c>
      <c r="X88" s="3">
        <f t="shared" si="20"/>
        <v>7.5125724999999992</v>
      </c>
      <c r="Y88">
        <f t="shared" si="21"/>
        <v>417.1250059036438</v>
      </c>
    </row>
    <row r="89" spans="1:25" outlineLevel="2" x14ac:dyDescent="0.15">
      <c r="A89" s="1" t="s">
        <v>72</v>
      </c>
      <c r="B89" s="2">
        <v>44261</v>
      </c>
      <c r="C89" s="1">
        <v>20212908</v>
      </c>
      <c r="D89" s="1">
        <v>126</v>
      </c>
      <c r="E89" s="1" t="s">
        <v>4</v>
      </c>
      <c r="F89" s="1" t="s">
        <v>138</v>
      </c>
      <c r="G89" s="2">
        <v>44731</v>
      </c>
      <c r="H89" s="4">
        <f t="shared" si="15"/>
        <v>470</v>
      </c>
      <c r="I89" s="1">
        <v>1230</v>
      </c>
      <c r="J89" s="1">
        <f t="shared" si="16"/>
        <v>2.6170212765957448</v>
      </c>
      <c r="K89" s="1">
        <f t="shared" si="22"/>
        <v>108.02716194578844</v>
      </c>
      <c r="L89" s="1">
        <v>13.568300000000001</v>
      </c>
      <c r="M89" s="1">
        <f t="shared" si="17"/>
        <v>12.45</v>
      </c>
      <c r="N89" s="1">
        <v>1.10311</v>
      </c>
      <c r="O89" s="1">
        <f t="shared" si="23"/>
        <v>95.866060162214879</v>
      </c>
      <c r="P89" s="1">
        <v>4.0314800000000002</v>
      </c>
      <c r="Q89" s="1">
        <f t="shared" si="18"/>
        <v>3.9910000000000001</v>
      </c>
      <c r="R89" s="1">
        <f t="shared" si="24"/>
        <v>100.84858587877667</v>
      </c>
      <c r="S89" s="1">
        <v>0.32991500000000001</v>
      </c>
      <c r="T89" s="1">
        <f t="shared" si="19"/>
        <v>0.30790000000000001</v>
      </c>
      <c r="U89" s="1">
        <v>0.38918799999999998</v>
      </c>
      <c r="W89" s="1">
        <v>54</v>
      </c>
      <c r="X89" s="3">
        <f t="shared" si="20"/>
        <v>7.7140819999999994</v>
      </c>
      <c r="Y89">
        <f t="shared" si="21"/>
        <v>400.60786814899484</v>
      </c>
    </row>
    <row r="90" spans="1:25" outlineLevel="2" x14ac:dyDescent="0.15">
      <c r="A90" s="1" t="s">
        <v>73</v>
      </c>
      <c r="B90" s="2">
        <v>44400</v>
      </c>
      <c r="C90" s="1">
        <v>20215504</v>
      </c>
      <c r="D90" s="1">
        <v>127</v>
      </c>
      <c r="E90" s="1" t="s">
        <v>4</v>
      </c>
      <c r="F90" s="1" t="s">
        <v>138</v>
      </c>
      <c r="G90" s="2">
        <v>44731</v>
      </c>
      <c r="H90" s="4">
        <f t="shared" si="15"/>
        <v>331</v>
      </c>
      <c r="I90" s="1">
        <v>962</v>
      </c>
      <c r="J90" s="1">
        <f t="shared" si="16"/>
        <v>2.9063444108761329</v>
      </c>
      <c r="K90" s="1">
        <f t="shared" si="22"/>
        <v>119.97003660297393</v>
      </c>
      <c r="L90" s="1">
        <v>11.173299999999999</v>
      </c>
      <c r="M90" s="1">
        <f t="shared" si="17"/>
        <v>11.61</v>
      </c>
      <c r="N90" s="1">
        <v>1.16147</v>
      </c>
      <c r="O90" s="1">
        <f t="shared" si="23"/>
        <v>100.93785107252016</v>
      </c>
      <c r="P90" s="1">
        <v>3.8764099999999999</v>
      </c>
      <c r="Q90" s="1">
        <f t="shared" si="18"/>
        <v>3.8919999999999999</v>
      </c>
      <c r="R90" s="1">
        <f t="shared" si="24"/>
        <v>98.346954708143031</v>
      </c>
      <c r="S90" s="1">
        <v>0.25889800000000002</v>
      </c>
      <c r="T90" s="1">
        <f t="shared" si="19"/>
        <v>0.26740000000000003</v>
      </c>
      <c r="U90" s="1">
        <v>0.442496</v>
      </c>
      <c r="W90" s="1">
        <v>48.5</v>
      </c>
      <c r="X90" s="3">
        <f t="shared" si="20"/>
        <v>6.1051012499999979</v>
      </c>
      <c r="Y90">
        <f t="shared" si="21"/>
        <v>420.19269345615726</v>
      </c>
    </row>
    <row r="91" spans="1:25" outlineLevel="2" x14ac:dyDescent="0.15">
      <c r="A91" s="1" t="s">
        <v>74</v>
      </c>
      <c r="B91" s="2">
        <v>44257</v>
      </c>
      <c r="C91" s="1">
        <v>20211695</v>
      </c>
      <c r="D91" s="1">
        <v>128</v>
      </c>
      <c r="E91" s="1" t="s">
        <v>4</v>
      </c>
      <c r="F91" s="1" t="s">
        <v>138</v>
      </c>
      <c r="G91" s="2">
        <v>44731</v>
      </c>
      <c r="H91" s="4">
        <f t="shared" si="15"/>
        <v>474</v>
      </c>
      <c r="I91" s="1">
        <v>1195</v>
      </c>
      <c r="J91" s="1">
        <f t="shared" si="16"/>
        <v>2.5210970464135021</v>
      </c>
      <c r="K91" s="1">
        <f t="shared" si="22"/>
        <v>104.0675371459848</v>
      </c>
      <c r="L91" s="1">
        <v>12.6502</v>
      </c>
      <c r="M91" s="1">
        <f t="shared" si="17"/>
        <v>11.5</v>
      </c>
      <c r="N91" s="1">
        <v>1.0585899999999999</v>
      </c>
      <c r="O91" s="1">
        <f t="shared" si="23"/>
        <v>91.997038035299326</v>
      </c>
      <c r="P91" s="1">
        <v>3.85934</v>
      </c>
      <c r="Q91" s="1">
        <f t="shared" si="18"/>
        <v>3.8180000000000001</v>
      </c>
      <c r="R91" s="1">
        <f t="shared" si="24"/>
        <v>96.477048580598691</v>
      </c>
      <c r="S91" s="1">
        <v>0.26936500000000002</v>
      </c>
      <c r="T91" s="1">
        <f t="shared" si="19"/>
        <v>0.24660000000000001</v>
      </c>
      <c r="U91" s="1">
        <v>0.35710900000000001</v>
      </c>
      <c r="W91" s="1">
        <v>52</v>
      </c>
      <c r="X91" s="3">
        <f t="shared" si="20"/>
        <v>6.6734527999999997</v>
      </c>
      <c r="Y91">
        <f t="shared" si="21"/>
        <v>384.53866179718216</v>
      </c>
    </row>
    <row r="92" spans="1:25" outlineLevel="2" x14ac:dyDescent="0.15">
      <c r="A92" s="1" t="s">
        <v>75</v>
      </c>
      <c r="B92" s="2">
        <v>44319</v>
      </c>
      <c r="C92" s="1">
        <v>20210598</v>
      </c>
      <c r="D92" s="1">
        <v>129</v>
      </c>
      <c r="E92" s="1" t="s">
        <v>4</v>
      </c>
      <c r="F92" s="1" t="s">
        <v>138</v>
      </c>
      <c r="G92" s="2">
        <v>44731</v>
      </c>
      <c r="H92" s="4">
        <f t="shared" si="15"/>
        <v>412</v>
      </c>
      <c r="I92" s="1">
        <v>960</v>
      </c>
      <c r="J92" s="1">
        <f t="shared" si="16"/>
        <v>2.3300970873786406</v>
      </c>
      <c r="K92" s="1">
        <f t="shared" si="22"/>
        <v>96.183312554147392</v>
      </c>
      <c r="L92" s="1">
        <v>11.2707</v>
      </c>
      <c r="M92" s="1">
        <f t="shared" si="17"/>
        <v>10.74</v>
      </c>
      <c r="N92" s="1">
        <v>1.1740299999999999</v>
      </c>
      <c r="O92" s="1">
        <f t="shared" si="23"/>
        <v>102.02938112449813</v>
      </c>
      <c r="P92" s="1">
        <v>3.68167</v>
      </c>
      <c r="Q92" s="1">
        <f t="shared" si="18"/>
        <v>3.6619999999999999</v>
      </c>
      <c r="R92" s="1">
        <f t="shared" si="24"/>
        <v>92.53508431172142</v>
      </c>
      <c r="S92" s="1">
        <v>0.215363</v>
      </c>
      <c r="T92" s="1">
        <f t="shared" si="19"/>
        <v>0.20480000000000001</v>
      </c>
      <c r="U92" s="1">
        <v>0.300674</v>
      </c>
      <c r="W92" s="1">
        <v>51</v>
      </c>
      <c r="X92" s="3">
        <f t="shared" si="20"/>
        <v>6.604973199999999</v>
      </c>
      <c r="Y92">
        <f t="shared" si="21"/>
        <v>392.77715911486507</v>
      </c>
    </row>
    <row r="93" spans="1:25" outlineLevel="2" x14ac:dyDescent="0.15">
      <c r="A93" s="1">
        <v>1731</v>
      </c>
      <c r="B93" s="2">
        <v>44319</v>
      </c>
      <c r="C93" s="1">
        <v>20212702</v>
      </c>
      <c r="D93" s="1">
        <v>131</v>
      </c>
      <c r="E93" s="1" t="s">
        <v>4</v>
      </c>
      <c r="F93" s="1" t="s">
        <v>138</v>
      </c>
      <c r="G93" s="2">
        <v>44731</v>
      </c>
      <c r="H93" s="4">
        <f t="shared" si="15"/>
        <v>412</v>
      </c>
      <c r="I93" s="1">
        <v>816</v>
      </c>
      <c r="J93" s="1">
        <f t="shared" si="16"/>
        <v>1.9805825242718447</v>
      </c>
      <c r="K93" s="1">
        <f t="shared" si="22"/>
        <v>81.755815671025289</v>
      </c>
      <c r="L93" s="1">
        <v>9.9864599999999992</v>
      </c>
      <c r="M93" s="1">
        <f t="shared" si="17"/>
        <v>9.4499999999999993</v>
      </c>
      <c r="N93" s="1">
        <v>1.22383</v>
      </c>
      <c r="O93" s="1">
        <f t="shared" si="23"/>
        <v>106.35726301848723</v>
      </c>
      <c r="P93" s="1">
        <v>3.50285</v>
      </c>
      <c r="Q93" s="1">
        <f t="shared" si="18"/>
        <v>3.4830000000000001</v>
      </c>
      <c r="R93" s="1">
        <f t="shared" si="24"/>
        <v>88.011933003202003</v>
      </c>
      <c r="S93" s="1">
        <v>0.138599</v>
      </c>
      <c r="T93" s="1">
        <f t="shared" si="19"/>
        <v>0.12809999999999999</v>
      </c>
      <c r="U93" s="1">
        <v>0.28364499999999998</v>
      </c>
      <c r="W93" s="1">
        <v>49</v>
      </c>
      <c r="X93" s="3">
        <f t="shared" si="20"/>
        <v>5.597831600000001</v>
      </c>
      <c r="Y93">
        <f t="shared" si="21"/>
        <v>382.48227471120174</v>
      </c>
    </row>
    <row r="94" spans="1:25" outlineLevel="2" x14ac:dyDescent="0.15">
      <c r="A94" s="1" t="s">
        <v>77</v>
      </c>
      <c r="B94" s="2">
        <v>44314</v>
      </c>
      <c r="C94" s="1">
        <v>20211916</v>
      </c>
      <c r="D94" s="1">
        <v>132</v>
      </c>
      <c r="E94" s="1" t="s">
        <v>4</v>
      </c>
      <c r="F94" s="1" t="s">
        <v>138</v>
      </c>
      <c r="G94" s="2">
        <v>44731</v>
      </c>
      <c r="H94" s="4">
        <f t="shared" si="15"/>
        <v>417</v>
      </c>
      <c r="I94" s="1">
        <v>1090</v>
      </c>
      <c r="J94" s="1">
        <f t="shared" si="16"/>
        <v>2.6139088729016788</v>
      </c>
      <c r="K94" s="1">
        <f t="shared" si="22"/>
        <v>107.89868605569673</v>
      </c>
      <c r="L94" s="1">
        <v>11.826499999999999</v>
      </c>
      <c r="M94" s="1">
        <f t="shared" si="17"/>
        <v>11.24</v>
      </c>
      <c r="N94" s="1">
        <v>1.085</v>
      </c>
      <c r="O94" s="1">
        <f t="shared" si="23"/>
        <v>94.292205923256205</v>
      </c>
      <c r="P94" s="1">
        <v>4.0517599999999998</v>
      </c>
      <c r="Q94" s="1">
        <f t="shared" si="18"/>
        <v>4.03</v>
      </c>
      <c r="R94" s="1">
        <f t="shared" si="24"/>
        <v>101.834076945996</v>
      </c>
      <c r="S94" s="1">
        <v>0.30496299999999998</v>
      </c>
      <c r="T94" s="1">
        <f t="shared" si="19"/>
        <v>0.29339999999999999</v>
      </c>
      <c r="U94" s="1">
        <v>0.44345499999999999</v>
      </c>
      <c r="W94" s="1">
        <v>52</v>
      </c>
      <c r="X94" s="3">
        <f t="shared" si="20"/>
        <v>7.0692949999999986</v>
      </c>
      <c r="Y94">
        <f t="shared" si="21"/>
        <v>398.31717484820513</v>
      </c>
    </row>
    <row r="95" spans="1:25" outlineLevel="2" x14ac:dyDescent="0.15">
      <c r="A95" s="1" t="s">
        <v>78</v>
      </c>
      <c r="B95" s="2">
        <v>44314</v>
      </c>
      <c r="C95" s="1">
        <v>20212605</v>
      </c>
      <c r="D95" s="1">
        <v>133</v>
      </c>
      <c r="E95" s="1" t="s">
        <v>4</v>
      </c>
      <c r="F95" s="1" t="s">
        <v>138</v>
      </c>
      <c r="G95" s="2">
        <v>44731</v>
      </c>
      <c r="H95" s="4">
        <f t="shared" si="15"/>
        <v>417</v>
      </c>
      <c r="I95" s="1">
        <v>902</v>
      </c>
      <c r="J95" s="1">
        <f t="shared" si="16"/>
        <v>2.1630695443645083</v>
      </c>
      <c r="K95" s="1">
        <f t="shared" si="22"/>
        <v>89.288637451594894</v>
      </c>
      <c r="L95" s="1">
        <v>10.102</v>
      </c>
      <c r="M95" s="1">
        <f t="shared" si="17"/>
        <v>9.51</v>
      </c>
      <c r="N95" s="1">
        <v>1.1199600000000001</v>
      </c>
      <c r="O95" s="1">
        <f t="shared" si="23"/>
        <v>97.330413774940112</v>
      </c>
      <c r="P95" s="1">
        <v>3.9497300000000002</v>
      </c>
      <c r="Q95" s="1">
        <f t="shared" si="18"/>
        <v>3.9279999999999999</v>
      </c>
      <c r="R95" s="1">
        <f t="shared" si="24"/>
        <v>99.256638770191628</v>
      </c>
      <c r="S95" s="1">
        <v>0.30812899999999999</v>
      </c>
      <c r="T95" s="1">
        <f t="shared" si="19"/>
        <v>0.29649999999999999</v>
      </c>
      <c r="U95" s="1">
        <v>0.320884</v>
      </c>
      <c r="W95" s="1">
        <v>50</v>
      </c>
      <c r="X95" s="3">
        <f t="shared" si="20"/>
        <v>6.0613943999999975</v>
      </c>
      <c r="Y95">
        <f t="shared" si="21"/>
        <v>383.20610377166673</v>
      </c>
    </row>
    <row r="96" spans="1:25" outlineLevel="2" x14ac:dyDescent="0.15">
      <c r="A96" s="1">
        <v>321</v>
      </c>
      <c r="B96" s="2">
        <v>44315</v>
      </c>
      <c r="C96" s="1">
        <v>20211008</v>
      </c>
      <c r="D96" s="1">
        <v>134</v>
      </c>
      <c r="E96" s="1" t="s">
        <v>4</v>
      </c>
      <c r="F96" s="1" t="s">
        <v>138</v>
      </c>
      <c r="G96" s="2">
        <v>44731</v>
      </c>
      <c r="H96" s="4">
        <f t="shared" si="15"/>
        <v>416</v>
      </c>
      <c r="I96" s="1">
        <v>966</v>
      </c>
      <c r="J96" s="1">
        <f t="shared" si="16"/>
        <v>2.3221153846153846</v>
      </c>
      <c r="K96" s="1">
        <f t="shared" si="22"/>
        <v>95.853838466672244</v>
      </c>
      <c r="L96" s="1">
        <v>11.337400000000001</v>
      </c>
      <c r="M96" s="1">
        <f t="shared" si="17"/>
        <v>10.76</v>
      </c>
      <c r="N96" s="1">
        <v>1.17364</v>
      </c>
      <c r="O96" s="1">
        <f t="shared" si="23"/>
        <v>101.99548807352113</v>
      </c>
      <c r="P96" s="1">
        <v>4.2321099999999996</v>
      </c>
      <c r="Q96" s="1">
        <f t="shared" si="18"/>
        <v>4.2110000000000003</v>
      </c>
      <c r="R96" s="1">
        <f t="shared" si="24"/>
        <v>106.40776625796258</v>
      </c>
      <c r="S96" s="1">
        <v>0.21195700000000001</v>
      </c>
      <c r="T96" s="1">
        <f t="shared" si="19"/>
        <v>0.2006</v>
      </c>
      <c r="U96" s="1">
        <v>0.46228000000000002</v>
      </c>
      <c r="W96" s="1">
        <v>52.5</v>
      </c>
      <c r="X96" s="3">
        <f t="shared" si="20"/>
        <v>7.3290235999999966</v>
      </c>
      <c r="Y96">
        <f t="shared" si="21"/>
        <v>406.25258087167708</v>
      </c>
    </row>
    <row r="97" spans="1:25" outlineLevel="2" x14ac:dyDescent="0.15">
      <c r="A97" s="1">
        <v>738</v>
      </c>
      <c r="B97" s="2">
        <v>44391</v>
      </c>
      <c r="C97" s="1">
        <v>20212302</v>
      </c>
      <c r="D97" s="1">
        <v>135</v>
      </c>
      <c r="E97" s="1" t="s">
        <v>4</v>
      </c>
      <c r="F97" s="1" t="s">
        <v>138</v>
      </c>
      <c r="G97" s="2">
        <v>44731</v>
      </c>
      <c r="H97" s="4">
        <f t="shared" si="15"/>
        <v>340</v>
      </c>
      <c r="I97" s="1">
        <v>914</v>
      </c>
      <c r="J97" s="1">
        <f t="shared" si="16"/>
        <v>2.6882352941176473</v>
      </c>
      <c r="K97" s="1">
        <f t="shared" si="22"/>
        <v>110.96678199108511</v>
      </c>
      <c r="L97" s="1">
        <v>10.960800000000001</v>
      </c>
      <c r="M97" s="1">
        <f t="shared" si="17"/>
        <v>11.27</v>
      </c>
      <c r="N97" s="1">
        <v>1.1992100000000001</v>
      </c>
      <c r="O97" s="1">
        <f t="shared" si="23"/>
        <v>104.21765554398901</v>
      </c>
      <c r="P97" s="1">
        <v>4.5886100000000001</v>
      </c>
      <c r="Q97" s="1">
        <f t="shared" si="18"/>
        <v>4.5999999999999996</v>
      </c>
      <c r="R97" s="1">
        <f t="shared" si="24"/>
        <v>116.23740792843213</v>
      </c>
      <c r="S97" s="1">
        <v>0.21729599999999999</v>
      </c>
      <c r="T97" s="1">
        <f t="shared" si="19"/>
        <v>0.2235</v>
      </c>
      <c r="U97" s="1">
        <v>0.31935000000000002</v>
      </c>
      <c r="W97" s="1">
        <v>50.5</v>
      </c>
      <c r="X97" s="3">
        <f t="shared" si="20"/>
        <v>7.0075129999999985</v>
      </c>
      <c r="Y97">
        <f t="shared" si="21"/>
        <v>435.63950100749526</v>
      </c>
    </row>
    <row r="98" spans="1:25" outlineLevel="2" x14ac:dyDescent="0.15">
      <c r="A98" s="1" t="s">
        <v>79</v>
      </c>
      <c r="B98" s="2">
        <v>44319</v>
      </c>
      <c r="C98" s="1">
        <v>20211794</v>
      </c>
      <c r="D98" s="1">
        <v>136</v>
      </c>
      <c r="E98" s="1" t="s">
        <v>4</v>
      </c>
      <c r="F98" s="1" t="s">
        <v>138</v>
      </c>
      <c r="G98" s="2">
        <v>44731</v>
      </c>
      <c r="H98" s="4">
        <f t="shared" ref="H98:H129" si="25">G98-B98</f>
        <v>412</v>
      </c>
      <c r="I98" s="1">
        <v>1130</v>
      </c>
      <c r="J98" s="1">
        <f t="shared" ref="J98:J129" si="26">I98/H98</f>
        <v>2.7427184466019416</v>
      </c>
      <c r="K98" s="1">
        <f t="shared" si="22"/>
        <v>113.21577415227766</v>
      </c>
      <c r="L98" s="1">
        <v>12.5464</v>
      </c>
      <c r="M98" s="1">
        <f t="shared" ref="M98:M129" si="27">ROUND(L98+4.42*(LN(365)-LN(H98)),2)</f>
        <v>12.01</v>
      </c>
      <c r="N98" s="1">
        <v>1.1103000000000001</v>
      </c>
      <c r="O98" s="1">
        <f t="shared" si="23"/>
        <v>96.490908973816929</v>
      </c>
      <c r="P98" s="1">
        <v>3.42577</v>
      </c>
      <c r="Q98" s="1">
        <f t="shared" ref="Q98:Q129" si="28">ROUND(P98+0.16*(LN(365)-LN(H98)),3)</f>
        <v>3.4060000000000001</v>
      </c>
      <c r="R98" s="1">
        <f t="shared" si="24"/>
        <v>86.066219870486933</v>
      </c>
      <c r="S98" s="1">
        <v>0.32793299999999997</v>
      </c>
      <c r="T98" s="1">
        <f t="shared" ref="T98:T129" si="29">ROUND(S98+0.087*(LN(365)-LN(H98)),4)</f>
        <v>0.31740000000000002</v>
      </c>
      <c r="U98" s="1">
        <v>0.320747</v>
      </c>
      <c r="W98" s="1">
        <v>55</v>
      </c>
      <c r="X98" s="3">
        <f t="shared" si="20"/>
        <v>8.6192564000000012</v>
      </c>
      <c r="Y98">
        <f t="shared" si="21"/>
        <v>392.26381197039842</v>
      </c>
    </row>
    <row r="99" spans="1:25" outlineLevel="2" x14ac:dyDescent="0.15">
      <c r="A99" s="1" t="s">
        <v>80</v>
      </c>
      <c r="B99" s="2">
        <v>44367</v>
      </c>
      <c r="C99" s="1">
        <v>20215634</v>
      </c>
      <c r="D99" s="1">
        <v>137</v>
      </c>
      <c r="E99" s="1" t="s">
        <v>4</v>
      </c>
      <c r="F99" s="1" t="s">
        <v>138</v>
      </c>
      <c r="G99" s="2">
        <v>44731</v>
      </c>
      <c r="H99" s="4">
        <f t="shared" si="25"/>
        <v>364</v>
      </c>
      <c r="I99" s="1">
        <v>866</v>
      </c>
      <c r="J99" s="1">
        <f t="shared" si="26"/>
        <v>2.3791208791208791</v>
      </c>
      <c r="K99" s="1">
        <f t="shared" si="22"/>
        <v>98.206949555916196</v>
      </c>
      <c r="L99" s="1">
        <v>10.694900000000001</v>
      </c>
      <c r="M99" s="1">
        <f t="shared" si="27"/>
        <v>10.71</v>
      </c>
      <c r="N99" s="1">
        <v>1.23498</v>
      </c>
      <c r="O99" s="1">
        <f t="shared" si="23"/>
        <v>107.32625665539442</v>
      </c>
      <c r="P99" s="1">
        <v>3.0247600000000001</v>
      </c>
      <c r="Q99" s="1">
        <f t="shared" si="28"/>
        <v>3.0249999999999999</v>
      </c>
      <c r="R99" s="1">
        <f t="shared" si="24"/>
        <v>76.438730213805925</v>
      </c>
      <c r="S99" s="1">
        <v>0.196855</v>
      </c>
      <c r="T99" s="1">
        <f t="shared" si="29"/>
        <v>0.1971</v>
      </c>
      <c r="U99" s="1">
        <v>0.21209500000000001</v>
      </c>
      <c r="W99" s="1">
        <v>50</v>
      </c>
      <c r="X99" s="3">
        <f t="shared" si="20"/>
        <v>6.5226215999999981</v>
      </c>
      <c r="Y99">
        <f t="shared" si="21"/>
        <v>389.29819308051094</v>
      </c>
    </row>
    <row r="100" spans="1:25" outlineLevel="2" x14ac:dyDescent="0.15">
      <c r="A100" s="1">
        <v>1590</v>
      </c>
      <c r="B100" s="2">
        <v>44365</v>
      </c>
      <c r="C100" s="1">
        <v>20215350</v>
      </c>
      <c r="D100" s="1">
        <v>139</v>
      </c>
      <c r="E100" s="1" t="s">
        <v>4</v>
      </c>
      <c r="F100" s="1" t="s">
        <v>138</v>
      </c>
      <c r="G100" s="2">
        <v>44731</v>
      </c>
      <c r="H100" s="4">
        <f t="shared" si="25"/>
        <v>366</v>
      </c>
      <c r="I100" s="1">
        <v>1165</v>
      </c>
      <c r="J100" s="1">
        <f t="shared" si="26"/>
        <v>3.1830601092896176</v>
      </c>
      <c r="K100" s="1">
        <f t="shared" si="22"/>
        <v>131.39249305481465</v>
      </c>
      <c r="L100" s="1">
        <v>13.5329</v>
      </c>
      <c r="M100" s="1">
        <f t="shared" si="27"/>
        <v>13.52</v>
      </c>
      <c r="N100" s="1">
        <v>1.1616200000000001</v>
      </c>
      <c r="O100" s="1">
        <f t="shared" si="23"/>
        <v>100.95088686135749</v>
      </c>
      <c r="P100" s="1">
        <v>3.4816600000000002</v>
      </c>
      <c r="Q100" s="1">
        <f t="shared" si="28"/>
        <v>3.4809999999999999</v>
      </c>
      <c r="R100" s="1">
        <f t="shared" si="24"/>
        <v>87.961394999754845</v>
      </c>
      <c r="S100" s="1">
        <v>0.394368</v>
      </c>
      <c r="T100" s="1">
        <f t="shared" si="29"/>
        <v>0.39410000000000001</v>
      </c>
      <c r="U100" s="1">
        <v>0.44178600000000001</v>
      </c>
      <c r="W100" s="1">
        <v>53</v>
      </c>
      <c r="X100" s="3">
        <f t="shared" si="20"/>
        <v>8.0039657999999996</v>
      </c>
      <c r="Y100">
        <f t="shared" si="21"/>
        <v>421.25566177728444</v>
      </c>
    </row>
    <row r="101" spans="1:25" outlineLevel="2" x14ac:dyDescent="0.15">
      <c r="A101" s="1" t="s">
        <v>81</v>
      </c>
      <c r="B101" s="2">
        <v>44291</v>
      </c>
      <c r="C101" s="1">
        <v>20210799</v>
      </c>
      <c r="D101" s="1">
        <v>140</v>
      </c>
      <c r="E101" s="1" t="s">
        <v>4</v>
      </c>
      <c r="F101" s="1" t="s">
        <v>138</v>
      </c>
      <c r="G101" s="2">
        <v>44731</v>
      </c>
      <c r="H101" s="4">
        <f t="shared" si="25"/>
        <v>440</v>
      </c>
      <c r="I101" s="1">
        <v>1160</v>
      </c>
      <c r="J101" s="1">
        <f t="shared" si="26"/>
        <v>2.6363636363636362</v>
      </c>
      <c r="K101" s="1">
        <f t="shared" si="22"/>
        <v>108.82558886334783</v>
      </c>
      <c r="L101" s="1">
        <v>13.894399999999999</v>
      </c>
      <c r="M101" s="1">
        <f t="shared" si="27"/>
        <v>13.07</v>
      </c>
      <c r="N101" s="1">
        <v>1.1977899999999999</v>
      </c>
      <c r="O101" s="1">
        <f t="shared" si="23"/>
        <v>104.09425007632906</v>
      </c>
      <c r="P101" s="1">
        <v>6.1555</v>
      </c>
      <c r="Q101" s="1">
        <f t="shared" si="28"/>
        <v>6.1260000000000003</v>
      </c>
      <c r="R101" s="1">
        <f t="shared" si="24"/>
        <v>154.79790455860336</v>
      </c>
      <c r="S101" s="1">
        <v>0.45965800000000001</v>
      </c>
      <c r="T101" s="1">
        <f t="shared" si="29"/>
        <v>0.44340000000000002</v>
      </c>
      <c r="U101" s="1">
        <v>0.51330200000000004</v>
      </c>
      <c r="W101" s="1">
        <v>53.5</v>
      </c>
      <c r="X101" s="3">
        <f t="shared" si="20"/>
        <v>7.6566959999999984</v>
      </c>
      <c r="Y101">
        <f t="shared" si="21"/>
        <v>471.81199357460935</v>
      </c>
    </row>
    <row r="102" spans="1:25" outlineLevel="2" x14ac:dyDescent="0.15">
      <c r="A102" s="1">
        <v>120</v>
      </c>
      <c r="B102" s="2">
        <v>44270</v>
      </c>
      <c r="C102" s="1">
        <v>20211490</v>
      </c>
      <c r="D102" s="1">
        <v>141</v>
      </c>
      <c r="E102" s="1" t="s">
        <v>4</v>
      </c>
      <c r="F102" s="1" t="s">
        <v>138</v>
      </c>
      <c r="G102" s="2">
        <v>44731</v>
      </c>
      <c r="H102" s="4">
        <f t="shared" si="25"/>
        <v>461</v>
      </c>
      <c r="I102" s="1">
        <v>1335</v>
      </c>
      <c r="J102" s="1">
        <f t="shared" si="26"/>
        <v>2.8958785249457701</v>
      </c>
      <c r="K102" s="1">
        <f t="shared" si="22"/>
        <v>119.53801873425559</v>
      </c>
      <c r="L102" s="1">
        <v>14.398400000000001</v>
      </c>
      <c r="M102" s="1">
        <f t="shared" si="27"/>
        <v>13.37</v>
      </c>
      <c r="N102" s="1">
        <v>1.07853</v>
      </c>
      <c r="O102" s="1">
        <f t="shared" si="23"/>
        <v>93.729928898073283</v>
      </c>
      <c r="P102" s="1">
        <v>3.8870200000000001</v>
      </c>
      <c r="Q102" s="1">
        <f t="shared" si="28"/>
        <v>3.85</v>
      </c>
      <c r="R102" s="1">
        <f t="shared" si="24"/>
        <v>97.285656635753</v>
      </c>
      <c r="S102" s="1">
        <v>0.32831100000000002</v>
      </c>
      <c r="T102" s="1">
        <f t="shared" si="29"/>
        <v>0.308</v>
      </c>
      <c r="U102" s="1">
        <v>0.53075600000000001</v>
      </c>
      <c r="W102" s="1">
        <v>56</v>
      </c>
      <c r="X102" s="3">
        <f t="shared" si="20"/>
        <v>8.7845409999999973</v>
      </c>
      <c r="Y102">
        <f t="shared" si="21"/>
        <v>404.28353316615517</v>
      </c>
    </row>
    <row r="103" spans="1:25" outlineLevel="2" x14ac:dyDescent="0.15">
      <c r="A103" s="1">
        <v>428</v>
      </c>
      <c r="B103" s="2">
        <v>44314</v>
      </c>
      <c r="C103" s="1">
        <v>20210816</v>
      </c>
      <c r="D103" s="1">
        <v>142</v>
      </c>
      <c r="E103" s="1" t="s">
        <v>4</v>
      </c>
      <c r="F103" s="1" t="s">
        <v>138</v>
      </c>
      <c r="G103" s="2">
        <v>44731</v>
      </c>
      <c r="H103" s="4">
        <f t="shared" si="25"/>
        <v>417</v>
      </c>
      <c r="I103" s="1">
        <v>942</v>
      </c>
      <c r="J103" s="1">
        <f t="shared" si="26"/>
        <v>2.2589928057553958</v>
      </c>
      <c r="K103" s="1">
        <f t="shared" si="22"/>
        <v>93.248222260978281</v>
      </c>
      <c r="L103" s="1">
        <v>9.9875500000000006</v>
      </c>
      <c r="M103" s="1">
        <f t="shared" si="27"/>
        <v>9.4</v>
      </c>
      <c r="N103" s="1">
        <v>1.0602499999999999</v>
      </c>
      <c r="O103" s="1">
        <f t="shared" si="23"/>
        <v>92.141300765098961</v>
      </c>
      <c r="P103" s="1">
        <v>3.2378300000000002</v>
      </c>
      <c r="Q103" s="1">
        <f t="shared" si="28"/>
        <v>3.2170000000000001</v>
      </c>
      <c r="R103" s="1">
        <f t="shared" si="24"/>
        <v>81.290378544731794</v>
      </c>
      <c r="S103" s="1">
        <v>0.28725200000000001</v>
      </c>
      <c r="T103" s="1">
        <f t="shared" si="29"/>
        <v>0.2757</v>
      </c>
      <c r="U103" s="1">
        <v>0.480848</v>
      </c>
      <c r="W103" s="1">
        <v>52</v>
      </c>
      <c r="X103" s="3">
        <f t="shared" si="20"/>
        <v>7.0692949999999986</v>
      </c>
      <c r="Y103">
        <f t="shared" si="21"/>
        <v>358.82120233590797</v>
      </c>
    </row>
    <row r="104" spans="1:25" outlineLevel="2" x14ac:dyDescent="0.15">
      <c r="A104" s="1" t="s">
        <v>82</v>
      </c>
      <c r="B104" s="2">
        <v>44321</v>
      </c>
      <c r="C104" s="1">
        <v>20212699</v>
      </c>
      <c r="D104" s="1">
        <v>143</v>
      </c>
      <c r="E104" s="1" t="s">
        <v>4</v>
      </c>
      <c r="F104" s="1" t="s">
        <v>138</v>
      </c>
      <c r="G104" s="2">
        <v>44731</v>
      </c>
      <c r="H104" s="4">
        <f t="shared" si="25"/>
        <v>410</v>
      </c>
      <c r="I104" s="1">
        <v>1025</v>
      </c>
      <c r="J104" s="1">
        <f t="shared" si="26"/>
        <v>2.5</v>
      </c>
      <c r="K104" s="1">
        <f t="shared" si="22"/>
        <v>103.19667909455397</v>
      </c>
      <c r="L104" s="1">
        <v>11.0627</v>
      </c>
      <c r="M104" s="1">
        <f t="shared" si="27"/>
        <v>10.55</v>
      </c>
      <c r="N104" s="1">
        <v>1.0792900000000001</v>
      </c>
      <c r="O104" s="1">
        <f t="shared" si="23"/>
        <v>93.795976894849019</v>
      </c>
      <c r="P104" s="1">
        <v>3.7364199999999999</v>
      </c>
      <c r="Q104" s="1">
        <f t="shared" si="28"/>
        <v>3.718</v>
      </c>
      <c r="R104" s="1">
        <f t="shared" si="24"/>
        <v>93.950148408241461</v>
      </c>
      <c r="S104" s="1">
        <v>0.34982600000000003</v>
      </c>
      <c r="T104" s="1">
        <f t="shared" si="29"/>
        <v>0.3397</v>
      </c>
      <c r="U104" s="1">
        <v>0.67241499999999998</v>
      </c>
      <c r="W104" s="1">
        <v>53</v>
      </c>
      <c r="X104" s="3">
        <f t="shared" si="20"/>
        <v>7.6278669999999984</v>
      </c>
      <c r="Y104">
        <f t="shared" si="21"/>
        <v>384.73878129249351</v>
      </c>
    </row>
    <row r="105" spans="1:25" outlineLevel="2" x14ac:dyDescent="0.15">
      <c r="A105" s="1" t="s">
        <v>83</v>
      </c>
      <c r="B105" s="2">
        <v>44390</v>
      </c>
      <c r="C105" s="1">
        <v>20212904</v>
      </c>
      <c r="D105" s="1">
        <v>144</v>
      </c>
      <c r="E105" s="1" t="s">
        <v>4</v>
      </c>
      <c r="F105" s="1" t="s">
        <v>138</v>
      </c>
      <c r="G105" s="2">
        <v>44731</v>
      </c>
      <c r="H105" s="4">
        <f t="shared" si="25"/>
        <v>341</v>
      </c>
      <c r="I105" s="1">
        <v>760</v>
      </c>
      <c r="J105" s="1">
        <f t="shared" si="26"/>
        <v>2.2287390029325511</v>
      </c>
      <c r="K105" s="1">
        <f t="shared" si="22"/>
        <v>91.999385468458669</v>
      </c>
      <c r="L105" s="1">
        <v>8.7649500000000007</v>
      </c>
      <c r="M105" s="1">
        <f t="shared" si="27"/>
        <v>9.07</v>
      </c>
      <c r="N105" s="1">
        <v>1.1532800000000001</v>
      </c>
      <c r="O105" s="1">
        <f t="shared" si="23"/>
        <v>100.22609700200269</v>
      </c>
      <c r="P105" s="1">
        <v>3.3915899999999999</v>
      </c>
      <c r="Q105" s="1">
        <f t="shared" si="28"/>
        <v>3.4020000000000001</v>
      </c>
      <c r="R105" s="1">
        <f t="shared" si="24"/>
        <v>85.965143863592658</v>
      </c>
      <c r="S105" s="1">
        <v>0.18560599999999999</v>
      </c>
      <c r="T105" s="1">
        <f t="shared" si="29"/>
        <v>0.1915</v>
      </c>
      <c r="U105" s="1">
        <v>0.19408600000000001</v>
      </c>
      <c r="W105" s="1">
        <v>49.5</v>
      </c>
      <c r="X105" s="3">
        <f t="shared" si="20"/>
        <v>6.4992066499999996</v>
      </c>
      <c r="Y105">
        <f t="shared" si="21"/>
        <v>378.41672333605675</v>
      </c>
    </row>
    <row r="106" spans="1:25" outlineLevel="2" x14ac:dyDescent="0.15">
      <c r="A106" s="1">
        <v>180</v>
      </c>
      <c r="B106" s="2">
        <v>44419</v>
      </c>
      <c r="C106" s="1">
        <v>20215737</v>
      </c>
      <c r="D106" s="1">
        <v>145</v>
      </c>
      <c r="E106" s="1" t="s">
        <v>4</v>
      </c>
      <c r="F106" s="1" t="s">
        <v>138</v>
      </c>
      <c r="G106" s="2">
        <v>44731</v>
      </c>
      <c r="H106" s="4">
        <f t="shared" si="25"/>
        <v>312</v>
      </c>
      <c r="I106" s="1">
        <v>726</v>
      </c>
      <c r="J106" s="1">
        <f t="shared" si="26"/>
        <v>2.3269230769230771</v>
      </c>
      <c r="K106" s="1">
        <f t="shared" si="22"/>
        <v>96.052293618777171</v>
      </c>
      <c r="L106" s="1">
        <v>8.7833299999999994</v>
      </c>
      <c r="M106" s="1">
        <f t="shared" si="27"/>
        <v>9.48</v>
      </c>
      <c r="N106" s="1">
        <v>1.20983</v>
      </c>
      <c r="O106" s="1">
        <f t="shared" si="23"/>
        <v>105.14058939367101</v>
      </c>
      <c r="P106" s="1">
        <v>3.3140100000000001</v>
      </c>
      <c r="Q106" s="1">
        <f t="shared" si="28"/>
        <v>3.339</v>
      </c>
      <c r="R106" s="1">
        <f t="shared" si="24"/>
        <v>84.373196755007598</v>
      </c>
      <c r="S106" s="1">
        <v>0.16287499999999999</v>
      </c>
      <c r="T106" s="1">
        <f t="shared" si="29"/>
        <v>0.17649999999999999</v>
      </c>
      <c r="U106" s="1">
        <v>0.229793</v>
      </c>
      <c r="W106" s="1">
        <v>49.5</v>
      </c>
      <c r="X106" s="3">
        <f t="shared" si="20"/>
        <v>6.8068719999999994</v>
      </c>
      <c r="Y106">
        <f t="shared" si="21"/>
        <v>390.7066691611268</v>
      </c>
    </row>
    <row r="107" spans="1:25" outlineLevel="2" x14ac:dyDescent="0.15">
      <c r="A107" s="1">
        <v>141</v>
      </c>
      <c r="B107" s="2">
        <v>44289</v>
      </c>
      <c r="C107" s="1">
        <v>20213003</v>
      </c>
      <c r="D107" s="1">
        <v>146</v>
      </c>
      <c r="E107" s="1" t="s">
        <v>4</v>
      </c>
      <c r="F107" s="1" t="s">
        <v>138</v>
      </c>
      <c r="G107" s="2">
        <v>44731</v>
      </c>
      <c r="H107" s="4">
        <f t="shared" si="25"/>
        <v>442</v>
      </c>
      <c r="I107" s="1">
        <v>1090</v>
      </c>
      <c r="J107" s="1">
        <f t="shared" si="26"/>
        <v>2.4660633484162897</v>
      </c>
      <c r="K107" s="1">
        <f t="shared" si="22"/>
        <v>101.79581919734284</v>
      </c>
      <c r="L107" s="1">
        <v>12.1426</v>
      </c>
      <c r="M107" s="1">
        <f t="shared" si="27"/>
        <v>11.3</v>
      </c>
      <c r="N107" s="1">
        <v>1.1140000000000001</v>
      </c>
      <c r="O107" s="1">
        <f t="shared" si="23"/>
        <v>96.812458431804075</v>
      </c>
      <c r="P107" s="1">
        <v>2.8290500000000001</v>
      </c>
      <c r="Q107" s="1">
        <f t="shared" si="28"/>
        <v>2.798</v>
      </c>
      <c r="R107" s="1">
        <f t="shared" si="24"/>
        <v>70.702666822555045</v>
      </c>
      <c r="S107" s="1">
        <v>0.31102099999999999</v>
      </c>
      <c r="T107" s="1">
        <f t="shared" si="29"/>
        <v>0.2944</v>
      </c>
      <c r="U107" s="1">
        <v>0.46151700000000001</v>
      </c>
      <c r="W107" s="1">
        <v>53.5</v>
      </c>
      <c r="X107" s="3">
        <f t="shared" si="20"/>
        <v>7.6427716999999973</v>
      </c>
      <c r="Y107">
        <f t="shared" si="21"/>
        <v>366.123402883506</v>
      </c>
    </row>
    <row r="108" spans="1:25" outlineLevel="2" x14ac:dyDescent="0.15">
      <c r="A108" s="1">
        <v>2118</v>
      </c>
      <c r="B108" s="2">
        <v>44271</v>
      </c>
      <c r="C108" s="1">
        <v>20211880</v>
      </c>
      <c r="D108" s="1">
        <v>147</v>
      </c>
      <c r="E108" s="1" t="s">
        <v>4</v>
      </c>
      <c r="F108" s="1" t="s">
        <v>138</v>
      </c>
      <c r="G108" s="2">
        <v>44731</v>
      </c>
      <c r="H108" s="4">
        <f t="shared" si="25"/>
        <v>460</v>
      </c>
      <c r="I108" s="1">
        <v>1145</v>
      </c>
      <c r="J108" s="1">
        <f t="shared" si="26"/>
        <v>2.4891304347826089</v>
      </c>
      <c r="K108" s="1">
        <f t="shared" si="22"/>
        <v>102.74799788109941</v>
      </c>
      <c r="L108" s="1">
        <v>13.2042</v>
      </c>
      <c r="M108" s="1">
        <f t="shared" si="27"/>
        <v>12.18</v>
      </c>
      <c r="N108" s="1">
        <v>1.1532100000000001</v>
      </c>
      <c r="O108" s="1">
        <f t="shared" si="23"/>
        <v>100.22001363387861</v>
      </c>
      <c r="P108" s="1">
        <v>4.0779500000000004</v>
      </c>
      <c r="Q108" s="1">
        <f t="shared" si="28"/>
        <v>4.0410000000000004</v>
      </c>
      <c r="R108" s="1">
        <f t="shared" si="24"/>
        <v>102.11203596495531</v>
      </c>
      <c r="S108" s="1">
        <v>0.56939700000000004</v>
      </c>
      <c r="T108" s="1">
        <f t="shared" si="29"/>
        <v>0.54930000000000001</v>
      </c>
      <c r="U108" s="1">
        <v>0.60299999999999998</v>
      </c>
      <c r="W108" s="1">
        <v>51.5</v>
      </c>
      <c r="X108" s="3">
        <f t="shared" si="20"/>
        <v>6.5082810000000011</v>
      </c>
      <c r="Y108">
        <f t="shared" si="21"/>
        <v>405.30006111381192</v>
      </c>
    </row>
    <row r="109" spans="1:25" outlineLevel="2" x14ac:dyDescent="0.15">
      <c r="A109" s="1" t="s">
        <v>84</v>
      </c>
      <c r="B109" s="2">
        <v>44328</v>
      </c>
      <c r="C109" s="1">
        <v>20212027</v>
      </c>
      <c r="D109" s="1">
        <v>148</v>
      </c>
      <c r="E109" s="1" t="s">
        <v>4</v>
      </c>
      <c r="F109" s="1" t="s">
        <v>138</v>
      </c>
      <c r="G109" s="2">
        <v>44731</v>
      </c>
      <c r="H109" s="4">
        <f t="shared" si="25"/>
        <v>403</v>
      </c>
      <c r="I109" s="1">
        <v>958</v>
      </c>
      <c r="J109" s="1">
        <f t="shared" si="26"/>
        <v>2.3771712158808933</v>
      </c>
      <c r="K109" s="1">
        <f t="shared" si="22"/>
        <v>98.126470047228494</v>
      </c>
      <c r="L109" s="1">
        <v>12.0197</v>
      </c>
      <c r="M109" s="1">
        <f t="shared" si="27"/>
        <v>11.58</v>
      </c>
      <c r="N109" s="1">
        <v>1.25467</v>
      </c>
      <c r="O109" s="1">
        <f t="shared" si="23"/>
        <v>109.03742120343949</v>
      </c>
      <c r="P109" s="1">
        <v>4.4341100000000004</v>
      </c>
      <c r="Q109" s="1">
        <f t="shared" si="28"/>
        <v>4.4180000000000001</v>
      </c>
      <c r="R109" s="1">
        <f t="shared" si="24"/>
        <v>111.638449614742</v>
      </c>
      <c r="S109" s="1">
        <v>0.38910800000000001</v>
      </c>
      <c r="T109" s="1">
        <f t="shared" si="29"/>
        <v>0.3805</v>
      </c>
      <c r="U109" s="1">
        <v>0.549875</v>
      </c>
      <c r="W109" s="1">
        <v>49</v>
      </c>
      <c r="X109" s="3">
        <f t="shared" si="20"/>
        <v>5.6723686999999998</v>
      </c>
      <c r="Y109">
        <f t="shared" si="21"/>
        <v>427.8397620688495</v>
      </c>
    </row>
    <row r="110" spans="1:25" outlineLevel="2" x14ac:dyDescent="0.15">
      <c r="A110" s="1" t="s">
        <v>87</v>
      </c>
      <c r="B110" s="2">
        <v>44293</v>
      </c>
      <c r="C110" s="1">
        <v>20211612</v>
      </c>
      <c r="D110" s="1">
        <v>156</v>
      </c>
      <c r="E110" s="1" t="s">
        <v>4</v>
      </c>
      <c r="F110" s="1" t="s">
        <v>138</v>
      </c>
      <c r="G110" s="2">
        <v>44731</v>
      </c>
      <c r="H110" s="4">
        <f t="shared" si="25"/>
        <v>438</v>
      </c>
      <c r="I110" s="1">
        <v>1070</v>
      </c>
      <c r="J110" s="1">
        <f t="shared" si="26"/>
        <v>2.4429223744292239</v>
      </c>
      <c r="K110" s="1">
        <f t="shared" si="22"/>
        <v>100.84059053075138</v>
      </c>
      <c r="L110" s="1">
        <v>12.6936</v>
      </c>
      <c r="M110" s="1">
        <f t="shared" si="27"/>
        <v>11.89</v>
      </c>
      <c r="N110" s="1">
        <v>1.18632</v>
      </c>
      <c r="O110" s="1">
        <f t="shared" si="23"/>
        <v>103.09744675656893</v>
      </c>
      <c r="P110" s="1">
        <v>2.5584899999999999</v>
      </c>
      <c r="Q110" s="1">
        <f t="shared" si="28"/>
        <v>2.5289999999999999</v>
      </c>
      <c r="R110" s="1">
        <f t="shared" si="24"/>
        <v>63.905305358914113</v>
      </c>
      <c r="S110" s="1">
        <v>0.21030099999999999</v>
      </c>
      <c r="T110" s="1">
        <f t="shared" si="29"/>
        <v>0.19439999999999999</v>
      </c>
      <c r="U110" s="1">
        <v>0.28302899999999998</v>
      </c>
      <c r="W110" s="1">
        <v>52.5</v>
      </c>
      <c r="X110" s="3">
        <f t="shared" si="20"/>
        <v>7.1651928999999965</v>
      </c>
      <c r="Y110">
        <f t="shared" si="21"/>
        <v>370.94078940280338</v>
      </c>
    </row>
    <row r="111" spans="1:25" outlineLevel="2" x14ac:dyDescent="0.15">
      <c r="A111" s="1">
        <v>106</v>
      </c>
      <c r="B111" s="2">
        <v>44372</v>
      </c>
      <c r="C111" s="1">
        <v>20216254</v>
      </c>
      <c r="D111" s="1">
        <v>157</v>
      </c>
      <c r="E111" s="1" t="s">
        <v>4</v>
      </c>
      <c r="F111" s="1" t="s">
        <v>138</v>
      </c>
      <c r="G111" s="2">
        <v>44731</v>
      </c>
      <c r="H111" s="4">
        <f t="shared" si="25"/>
        <v>359</v>
      </c>
      <c r="I111" s="1">
        <v>846</v>
      </c>
      <c r="J111" s="1">
        <f t="shared" si="26"/>
        <v>2.3565459610027855</v>
      </c>
      <c r="K111" s="1">
        <f t="shared" si="22"/>
        <v>97.275086923668709</v>
      </c>
      <c r="L111" s="1">
        <v>8.2144999999999992</v>
      </c>
      <c r="M111" s="1">
        <f t="shared" si="27"/>
        <v>8.2899999999999991</v>
      </c>
      <c r="N111" s="1">
        <v>0.97098099999999998</v>
      </c>
      <c r="O111" s="1">
        <f t="shared" si="23"/>
        <v>84.383355206976233</v>
      </c>
      <c r="P111" s="1">
        <v>2.6509100000000001</v>
      </c>
      <c r="Q111" s="1">
        <f t="shared" si="28"/>
        <v>2.6539999999999999</v>
      </c>
      <c r="R111" s="1">
        <f t="shared" si="24"/>
        <v>67.06393057436064</v>
      </c>
      <c r="S111" s="1">
        <v>8.2988099999999995E-2</v>
      </c>
      <c r="T111" s="1">
        <f t="shared" si="29"/>
        <v>8.4400000000000003E-2</v>
      </c>
      <c r="U111" s="1">
        <v>0.106443</v>
      </c>
      <c r="W111" s="1">
        <v>50.5</v>
      </c>
      <c r="X111" s="3">
        <f t="shared" si="20"/>
        <v>6.8201416500000001</v>
      </c>
      <c r="Y111">
        <f t="shared" si="21"/>
        <v>333.10572791198183</v>
      </c>
    </row>
    <row r="112" spans="1:25" outlineLevel="2" x14ac:dyDescent="0.15">
      <c r="A112" s="1">
        <v>1769</v>
      </c>
      <c r="B112" s="2">
        <v>44290</v>
      </c>
      <c r="C112" s="1">
        <v>20211458</v>
      </c>
      <c r="D112" s="1">
        <v>159</v>
      </c>
      <c r="E112" s="1" t="s">
        <v>4</v>
      </c>
      <c r="F112" s="1" t="s">
        <v>138</v>
      </c>
      <c r="G112" s="2">
        <v>44731</v>
      </c>
      <c r="H112" s="4">
        <f t="shared" si="25"/>
        <v>441</v>
      </c>
      <c r="I112" s="1">
        <v>888</v>
      </c>
      <c r="J112" s="1">
        <f t="shared" si="26"/>
        <v>2.0136054421768708</v>
      </c>
      <c r="K112" s="1">
        <f t="shared" si="22"/>
        <v>83.118957855749599</v>
      </c>
      <c r="L112" s="1">
        <v>9.3862100000000002</v>
      </c>
      <c r="M112" s="1">
        <f t="shared" si="27"/>
        <v>8.5500000000000007</v>
      </c>
      <c r="N112" s="1">
        <v>1.05701</v>
      </c>
      <c r="O112" s="1">
        <f t="shared" si="23"/>
        <v>91.859727726212938</v>
      </c>
      <c r="P112" s="1">
        <v>3.9398</v>
      </c>
      <c r="Q112" s="1">
        <f t="shared" si="28"/>
        <v>3.91</v>
      </c>
      <c r="R112" s="1">
        <f t="shared" si="24"/>
        <v>98.80179673916733</v>
      </c>
      <c r="S112" s="1">
        <v>0.247614</v>
      </c>
      <c r="T112" s="1">
        <f t="shared" si="29"/>
        <v>0.23119999999999999</v>
      </c>
      <c r="U112" s="1">
        <v>0.30069600000000002</v>
      </c>
      <c r="W112" s="1">
        <v>51</v>
      </c>
      <c r="X112" s="3">
        <f t="shared" si="20"/>
        <v>6.3852894999999981</v>
      </c>
      <c r="Y112">
        <f t="shared" si="21"/>
        <v>365.6402100473428</v>
      </c>
    </row>
    <row r="113" spans="1:25" outlineLevel="2" x14ac:dyDescent="0.15">
      <c r="A113" s="1">
        <v>5920</v>
      </c>
      <c r="B113" s="2">
        <v>44325</v>
      </c>
      <c r="C113" s="1">
        <v>20212937</v>
      </c>
      <c r="D113" s="1">
        <v>162</v>
      </c>
      <c r="E113" s="1" t="s">
        <v>4</v>
      </c>
      <c r="F113" s="1" t="s">
        <v>138</v>
      </c>
      <c r="G113" s="2">
        <v>44731</v>
      </c>
      <c r="H113" s="4">
        <f t="shared" si="25"/>
        <v>406</v>
      </c>
      <c r="I113" s="1">
        <v>968</v>
      </c>
      <c r="J113" s="1">
        <f t="shared" si="26"/>
        <v>2.3842364532019706</v>
      </c>
      <c r="K113" s="1">
        <f t="shared" si="22"/>
        <v>98.418113658648537</v>
      </c>
      <c r="L113" s="1">
        <v>10.7881</v>
      </c>
      <c r="M113" s="1">
        <f t="shared" si="27"/>
        <v>10.32</v>
      </c>
      <c r="N113" s="1">
        <v>1.1144700000000001</v>
      </c>
      <c r="O113" s="1">
        <f t="shared" si="23"/>
        <v>96.853303903494322</v>
      </c>
      <c r="P113" s="1">
        <v>3.3443700000000001</v>
      </c>
      <c r="Q113" s="1">
        <f t="shared" si="28"/>
        <v>3.327</v>
      </c>
      <c r="R113" s="1">
        <f t="shared" si="24"/>
        <v>84.069968734324732</v>
      </c>
      <c r="S113" s="1">
        <v>0.27988099999999999</v>
      </c>
      <c r="T113" s="1">
        <f t="shared" si="29"/>
        <v>0.27060000000000001</v>
      </c>
      <c r="U113" s="1">
        <v>0.37181799999999998</v>
      </c>
      <c r="W113" s="1">
        <v>51</v>
      </c>
      <c r="X113" s="3">
        <f t="shared" si="20"/>
        <v>6.6534909999999989</v>
      </c>
      <c r="Y113">
        <f t="shared" si="21"/>
        <v>376.19469019996194</v>
      </c>
    </row>
    <row r="114" spans="1:25" outlineLevel="2" x14ac:dyDescent="0.15">
      <c r="A114" s="1" t="s">
        <v>89</v>
      </c>
      <c r="B114" s="2">
        <v>44316</v>
      </c>
      <c r="C114" s="1">
        <v>20212903</v>
      </c>
      <c r="D114" s="1">
        <v>163</v>
      </c>
      <c r="E114" s="1" t="s">
        <v>4</v>
      </c>
      <c r="F114" s="1" t="s">
        <v>138</v>
      </c>
      <c r="G114" s="2">
        <v>44731</v>
      </c>
      <c r="H114" s="4">
        <f t="shared" si="25"/>
        <v>415</v>
      </c>
      <c r="I114" s="1">
        <v>942</v>
      </c>
      <c r="J114" s="1">
        <f t="shared" si="26"/>
        <v>2.269879518072289</v>
      </c>
      <c r="K114" s="1">
        <f t="shared" si="22"/>
        <v>93.69761128392274</v>
      </c>
      <c r="L114" s="1">
        <v>10.623799999999999</v>
      </c>
      <c r="M114" s="1">
        <f t="shared" si="27"/>
        <v>10.06</v>
      </c>
      <c r="N114" s="1">
        <v>1.1277900000000001</v>
      </c>
      <c r="O114" s="1">
        <f t="shared" si="23"/>
        <v>98.010881952248027</v>
      </c>
      <c r="P114" s="1">
        <v>3.5941000000000001</v>
      </c>
      <c r="Q114" s="1">
        <f t="shared" si="28"/>
        <v>3.5739999999999998</v>
      </c>
      <c r="R114" s="1">
        <f t="shared" si="24"/>
        <v>90.31141216004707</v>
      </c>
      <c r="S114" s="1">
        <v>0.24071300000000001</v>
      </c>
      <c r="T114" s="1">
        <f t="shared" si="29"/>
        <v>0.22950000000000001</v>
      </c>
      <c r="U114" s="1">
        <v>0.442299</v>
      </c>
      <c r="W114" s="1">
        <v>53</v>
      </c>
      <c r="X114" s="3">
        <f t="shared" si="20"/>
        <v>7.5887055000000005</v>
      </c>
      <c r="Y114">
        <f t="shared" si="21"/>
        <v>380.03078734846588</v>
      </c>
    </row>
    <row r="115" spans="1:25" outlineLevel="2" x14ac:dyDescent="0.15">
      <c r="A115" s="1">
        <v>119</v>
      </c>
      <c r="B115" s="2">
        <v>44317</v>
      </c>
      <c r="C115" s="1">
        <v>20211815</v>
      </c>
      <c r="D115" s="1">
        <v>164</v>
      </c>
      <c r="E115" s="1" t="s">
        <v>4</v>
      </c>
      <c r="F115" s="1" t="s">
        <v>138</v>
      </c>
      <c r="G115" s="2">
        <v>44731</v>
      </c>
      <c r="H115" s="4">
        <f t="shared" si="25"/>
        <v>414</v>
      </c>
      <c r="I115" s="1">
        <v>1190</v>
      </c>
      <c r="J115" s="1">
        <f t="shared" si="26"/>
        <v>2.8743961352657004</v>
      </c>
      <c r="K115" s="1">
        <f t="shared" si="22"/>
        <v>118.65125422465626</v>
      </c>
      <c r="L115" s="1">
        <v>13.6434</v>
      </c>
      <c r="M115" s="1">
        <f t="shared" si="27"/>
        <v>13.09</v>
      </c>
      <c r="N115" s="1">
        <v>1.1465000000000001</v>
      </c>
      <c r="O115" s="1">
        <f t="shared" si="23"/>
        <v>99.636879346555986</v>
      </c>
      <c r="P115" s="1">
        <v>4.63497</v>
      </c>
      <c r="Q115" s="1">
        <f t="shared" si="28"/>
        <v>4.6150000000000002</v>
      </c>
      <c r="R115" s="1">
        <f t="shared" si="24"/>
        <v>116.61644295428574</v>
      </c>
      <c r="S115" s="1">
        <v>0.41079300000000002</v>
      </c>
      <c r="T115" s="1">
        <f t="shared" si="29"/>
        <v>0.39979999999999999</v>
      </c>
      <c r="U115" s="1">
        <v>0.38905899999999999</v>
      </c>
      <c r="W115" s="1">
        <v>54.5</v>
      </c>
      <c r="X115" s="3">
        <f t="shared" si="20"/>
        <v>8.3520632999999975</v>
      </c>
      <c r="Y115">
        <f t="shared" si="21"/>
        <v>434.54145587205397</v>
      </c>
    </row>
    <row r="116" spans="1:25" outlineLevel="2" x14ac:dyDescent="0.15">
      <c r="A116" s="1">
        <v>152</v>
      </c>
      <c r="B116" s="2">
        <v>44409</v>
      </c>
      <c r="C116" s="1">
        <v>20212716</v>
      </c>
      <c r="D116" s="1">
        <v>166</v>
      </c>
      <c r="E116" s="1" t="s">
        <v>4</v>
      </c>
      <c r="F116" s="1" t="s">
        <v>138</v>
      </c>
      <c r="G116" s="2">
        <v>44731</v>
      </c>
      <c r="H116" s="4">
        <f t="shared" si="25"/>
        <v>322</v>
      </c>
      <c r="I116" s="1">
        <v>922</v>
      </c>
      <c r="J116" s="1">
        <f t="shared" si="26"/>
        <v>2.8633540372670807</v>
      </c>
      <c r="K116" s="1">
        <f t="shared" si="22"/>
        <v>118.1954510871786</v>
      </c>
      <c r="L116" s="1">
        <v>11.585900000000001</v>
      </c>
      <c r="M116" s="1">
        <f t="shared" si="27"/>
        <v>12.14</v>
      </c>
      <c r="N116" s="1">
        <v>1.25661</v>
      </c>
      <c r="O116" s="1">
        <f t="shared" si="23"/>
        <v>109.20601740573545</v>
      </c>
      <c r="P116" s="1">
        <v>3.6114999999999999</v>
      </c>
      <c r="Q116" s="1">
        <f t="shared" si="28"/>
        <v>3.6320000000000001</v>
      </c>
      <c r="R116" s="1">
        <f t="shared" si="24"/>
        <v>91.777014260014255</v>
      </c>
      <c r="S116" s="1">
        <v>0.34693200000000002</v>
      </c>
      <c r="T116" s="1">
        <f t="shared" si="29"/>
        <v>0.35780000000000001</v>
      </c>
      <c r="U116" s="1">
        <v>0.47774899999999998</v>
      </c>
      <c r="W116" s="1">
        <v>48.5</v>
      </c>
      <c r="X116" s="3">
        <f t="shared" si="20"/>
        <v>6.2012666999999988</v>
      </c>
      <c r="Y116">
        <f t="shared" si="21"/>
        <v>428.38450015866374</v>
      </c>
    </row>
    <row r="117" spans="1:25" outlineLevel="2" x14ac:dyDescent="0.15">
      <c r="A117" s="1">
        <v>312</v>
      </c>
      <c r="B117" s="2">
        <v>44293</v>
      </c>
      <c r="C117" s="1">
        <v>20210893</v>
      </c>
      <c r="D117" s="1">
        <v>167</v>
      </c>
      <c r="E117" s="1" t="s">
        <v>4</v>
      </c>
      <c r="F117" s="1" t="s">
        <v>138</v>
      </c>
      <c r="G117" s="2">
        <v>44731</v>
      </c>
      <c r="H117" s="4">
        <f t="shared" si="25"/>
        <v>438</v>
      </c>
      <c r="I117" s="1">
        <v>1065</v>
      </c>
      <c r="J117" s="1">
        <f t="shared" si="26"/>
        <v>2.4315068493150687</v>
      </c>
      <c r="K117" s="1">
        <f t="shared" si="22"/>
        <v>100.36937281799085</v>
      </c>
      <c r="L117" s="1">
        <v>12.708600000000001</v>
      </c>
      <c r="M117" s="1">
        <f t="shared" si="27"/>
        <v>11.9</v>
      </c>
      <c r="N117" s="1">
        <v>1.1933</v>
      </c>
      <c r="O117" s="1">
        <f t="shared" si="23"/>
        <v>103.70404546379872</v>
      </c>
      <c r="P117" s="1">
        <v>3.5727000000000002</v>
      </c>
      <c r="Q117" s="1">
        <f t="shared" si="28"/>
        <v>3.544</v>
      </c>
      <c r="R117" s="1">
        <f t="shared" si="24"/>
        <v>89.553342108339905</v>
      </c>
      <c r="S117" s="1">
        <v>0.36769499999999999</v>
      </c>
      <c r="T117" s="1">
        <f t="shared" si="29"/>
        <v>0.3518</v>
      </c>
      <c r="U117" s="1">
        <v>0.45953899999999998</v>
      </c>
      <c r="W117" s="1">
        <v>51.5</v>
      </c>
      <c r="X117" s="3">
        <f t="shared" si="20"/>
        <v>6.6596487</v>
      </c>
      <c r="Y117">
        <f t="shared" si="21"/>
        <v>397.33080585392821</v>
      </c>
    </row>
    <row r="118" spans="1:25" outlineLevel="2" x14ac:dyDescent="0.15">
      <c r="A118" s="1" t="s">
        <v>93</v>
      </c>
      <c r="B118" s="2">
        <v>44303</v>
      </c>
      <c r="C118" s="1">
        <v>20212478</v>
      </c>
      <c r="D118" s="1">
        <v>171</v>
      </c>
      <c r="E118" s="1" t="s">
        <v>4</v>
      </c>
      <c r="F118" s="1" t="s">
        <v>138</v>
      </c>
      <c r="G118" s="2">
        <v>44731</v>
      </c>
      <c r="H118" s="4">
        <f t="shared" si="25"/>
        <v>428</v>
      </c>
      <c r="I118" s="1">
        <v>990</v>
      </c>
      <c r="J118" s="1">
        <f t="shared" si="26"/>
        <v>2.3130841121495327</v>
      </c>
      <c r="K118" s="1">
        <f t="shared" si="22"/>
        <v>95.481039536082648</v>
      </c>
      <c r="L118" s="1">
        <v>11.4145</v>
      </c>
      <c r="M118" s="1">
        <f t="shared" si="27"/>
        <v>10.71</v>
      </c>
      <c r="N118" s="1">
        <v>1.1529799999999999</v>
      </c>
      <c r="O118" s="1">
        <f t="shared" si="23"/>
        <v>100.20002542432805</v>
      </c>
      <c r="P118" s="1">
        <v>4.4277600000000001</v>
      </c>
      <c r="Q118" s="1">
        <f t="shared" si="28"/>
        <v>4.4020000000000001</v>
      </c>
      <c r="R118" s="1">
        <f t="shared" si="24"/>
        <v>111.23414558716487</v>
      </c>
      <c r="S118" s="1">
        <v>0.328677</v>
      </c>
      <c r="T118" s="1">
        <f t="shared" si="29"/>
        <v>0.31480000000000002</v>
      </c>
      <c r="U118" s="1">
        <v>0.47611999999999999</v>
      </c>
      <c r="W118" s="1">
        <v>50.5</v>
      </c>
      <c r="X118" s="3">
        <f t="shared" si="20"/>
        <v>6.2283390000000001</v>
      </c>
      <c r="Y118">
        <f t="shared" si="21"/>
        <v>407.11523597190364</v>
      </c>
    </row>
    <row r="119" spans="1:25" outlineLevel="2" x14ac:dyDescent="0.15">
      <c r="A119" s="1" t="s">
        <v>94</v>
      </c>
      <c r="B119" s="2">
        <v>44264</v>
      </c>
      <c r="C119" s="1">
        <v>20210817</v>
      </c>
      <c r="D119" s="1">
        <v>172</v>
      </c>
      <c r="E119" s="1" t="s">
        <v>4</v>
      </c>
      <c r="F119" s="1" t="s">
        <v>138</v>
      </c>
      <c r="G119" s="2">
        <v>44731</v>
      </c>
      <c r="H119" s="4">
        <f t="shared" si="25"/>
        <v>467</v>
      </c>
      <c r="I119" s="1">
        <v>1030</v>
      </c>
      <c r="J119" s="1">
        <f t="shared" si="26"/>
        <v>2.2055674518201287</v>
      </c>
      <c r="K119" s="1">
        <f t="shared" si="22"/>
        <v>91.042894618749983</v>
      </c>
      <c r="L119" s="1">
        <v>11.0556</v>
      </c>
      <c r="M119" s="1">
        <f t="shared" si="27"/>
        <v>9.9700000000000006</v>
      </c>
      <c r="N119" s="1">
        <v>1.0733600000000001</v>
      </c>
      <c r="O119" s="1">
        <f t="shared" si="23"/>
        <v>93.280628709480439</v>
      </c>
      <c r="P119" s="1">
        <v>3.3391600000000001</v>
      </c>
      <c r="Q119" s="1">
        <f t="shared" si="28"/>
        <v>3.3</v>
      </c>
      <c r="R119" s="1">
        <f t="shared" si="24"/>
        <v>83.387705687788284</v>
      </c>
      <c r="S119" s="1">
        <v>0.15920400000000001</v>
      </c>
      <c r="T119" s="1">
        <f t="shared" si="29"/>
        <v>0.13780000000000001</v>
      </c>
      <c r="U119" s="1">
        <v>0.30071900000000001</v>
      </c>
      <c r="W119" s="1">
        <v>52.5</v>
      </c>
      <c r="X119" s="3">
        <f t="shared" si="20"/>
        <v>6.9708276499999968</v>
      </c>
      <c r="Y119">
        <f t="shared" si="21"/>
        <v>360.99185772549913</v>
      </c>
    </row>
    <row r="120" spans="1:25" outlineLevel="2" x14ac:dyDescent="0.15">
      <c r="A120" s="1" t="s">
        <v>95</v>
      </c>
      <c r="B120" s="2">
        <v>44323</v>
      </c>
      <c r="C120" s="1">
        <v>20212312</v>
      </c>
      <c r="D120" s="1">
        <v>173</v>
      </c>
      <c r="E120" s="1" t="s">
        <v>4</v>
      </c>
      <c r="F120" s="1" t="s">
        <v>138</v>
      </c>
      <c r="G120" s="2">
        <v>44731</v>
      </c>
      <c r="H120" s="4">
        <f t="shared" si="25"/>
        <v>408</v>
      </c>
      <c r="I120" s="1">
        <v>962</v>
      </c>
      <c r="J120" s="1">
        <f t="shared" si="26"/>
        <v>2.357843137254902</v>
      </c>
      <c r="K120" s="1">
        <f t="shared" si="22"/>
        <v>97.328632636236208</v>
      </c>
      <c r="L120" s="1">
        <v>12.110099999999999</v>
      </c>
      <c r="M120" s="1">
        <f t="shared" si="27"/>
        <v>11.62</v>
      </c>
      <c r="N120" s="1">
        <v>1.25884</v>
      </c>
      <c r="O120" s="1">
        <f t="shared" si="23"/>
        <v>109.39981613311689</v>
      </c>
      <c r="P120" s="1">
        <v>2.8889800000000001</v>
      </c>
      <c r="Q120" s="1">
        <f t="shared" si="28"/>
        <v>2.871</v>
      </c>
      <c r="R120" s="1">
        <f t="shared" si="24"/>
        <v>72.547303948375813</v>
      </c>
      <c r="S120" s="1">
        <v>0.19284399999999999</v>
      </c>
      <c r="T120" s="1">
        <f t="shared" si="29"/>
        <v>0.1832</v>
      </c>
      <c r="U120" s="1">
        <v>0.51369600000000004</v>
      </c>
      <c r="W120" s="1">
        <v>50</v>
      </c>
      <c r="X120" s="3">
        <f t="shared" si="20"/>
        <v>6.1339343999999976</v>
      </c>
      <c r="Y120">
        <f t="shared" si="21"/>
        <v>388.67556885084582</v>
      </c>
    </row>
    <row r="121" spans="1:25" outlineLevel="2" x14ac:dyDescent="0.15">
      <c r="A121" s="1">
        <v>52</v>
      </c>
      <c r="B121" s="2">
        <v>44300</v>
      </c>
      <c r="C121" s="1">
        <v>20210548</v>
      </c>
      <c r="D121" s="1">
        <v>174</v>
      </c>
      <c r="E121" s="1" t="s">
        <v>4</v>
      </c>
      <c r="F121" s="1" t="s">
        <v>138</v>
      </c>
      <c r="G121" s="2">
        <v>44731</v>
      </c>
      <c r="H121" s="4">
        <f t="shared" si="25"/>
        <v>431</v>
      </c>
      <c r="I121" s="1">
        <v>874</v>
      </c>
      <c r="J121" s="1">
        <f t="shared" si="26"/>
        <v>2.0278422273781902</v>
      </c>
      <c r="K121" s="1">
        <f t="shared" si="22"/>
        <v>83.70663343725306</v>
      </c>
      <c r="L121" s="1">
        <v>10.556800000000001</v>
      </c>
      <c r="M121" s="1">
        <f t="shared" si="27"/>
        <v>9.82</v>
      </c>
      <c r="N121" s="1">
        <v>1.20787</v>
      </c>
      <c r="O121" s="1">
        <f t="shared" si="23"/>
        <v>104.97025508619674</v>
      </c>
      <c r="P121" s="1">
        <v>3.9696600000000002</v>
      </c>
      <c r="Q121" s="1">
        <f t="shared" si="28"/>
        <v>3.9430000000000001</v>
      </c>
      <c r="R121" s="1">
        <f t="shared" si="24"/>
        <v>99.635673796045211</v>
      </c>
      <c r="S121" s="1">
        <v>0.22275700000000001</v>
      </c>
      <c r="T121" s="1">
        <f t="shared" si="29"/>
        <v>0.20830000000000001</v>
      </c>
      <c r="U121" s="1">
        <v>0.33538299999999999</v>
      </c>
      <c r="W121" s="1">
        <v>50</v>
      </c>
      <c r="X121" s="3">
        <f t="shared" si="20"/>
        <v>5.9532555999999985</v>
      </c>
      <c r="Y121">
        <f t="shared" si="21"/>
        <v>393.28281740569173</v>
      </c>
    </row>
    <row r="122" spans="1:25" outlineLevel="2" x14ac:dyDescent="0.15">
      <c r="A122" s="1" t="s">
        <v>96</v>
      </c>
      <c r="B122" s="2">
        <v>44379</v>
      </c>
      <c r="C122" s="1">
        <v>20215733</v>
      </c>
      <c r="D122" s="1">
        <v>175</v>
      </c>
      <c r="E122" s="1" t="s">
        <v>4</v>
      </c>
      <c r="F122" s="1" t="s">
        <v>138</v>
      </c>
      <c r="G122" s="2">
        <v>44731</v>
      </c>
      <c r="H122" s="4">
        <f t="shared" si="25"/>
        <v>352</v>
      </c>
      <c r="I122" s="1">
        <v>862</v>
      </c>
      <c r="J122" s="1">
        <f t="shared" si="26"/>
        <v>2.4488636363636362</v>
      </c>
      <c r="K122" s="1">
        <f t="shared" si="22"/>
        <v>101.08583793125628</v>
      </c>
      <c r="L122" s="1">
        <v>11.0297</v>
      </c>
      <c r="M122" s="1">
        <f t="shared" si="27"/>
        <v>11.19</v>
      </c>
      <c r="N122" s="1">
        <v>1.27955</v>
      </c>
      <c r="O122" s="1">
        <f t="shared" si="23"/>
        <v>111.19962404525575</v>
      </c>
      <c r="P122" s="1">
        <v>4.1455000000000002</v>
      </c>
      <c r="Q122" s="1">
        <f t="shared" si="28"/>
        <v>4.1509999999999998</v>
      </c>
      <c r="R122" s="1">
        <f t="shared" si="24"/>
        <v>104.89162615454823</v>
      </c>
      <c r="S122" s="1">
        <v>0.27558199999999999</v>
      </c>
      <c r="T122" s="1">
        <f t="shared" si="29"/>
        <v>0.2787</v>
      </c>
      <c r="U122" s="1">
        <v>0.35343599999999997</v>
      </c>
      <c r="W122" s="1">
        <v>50.5</v>
      </c>
      <c r="X122" s="3">
        <f t="shared" si="20"/>
        <v>6.887946799999999</v>
      </c>
      <c r="Y122">
        <f t="shared" si="21"/>
        <v>428.376712176316</v>
      </c>
    </row>
    <row r="123" spans="1:25" outlineLevel="2" x14ac:dyDescent="0.15">
      <c r="A123" s="1" t="s">
        <v>98</v>
      </c>
      <c r="B123" s="2">
        <v>44261</v>
      </c>
      <c r="C123" s="1">
        <v>20211632</v>
      </c>
      <c r="D123" s="1">
        <v>177</v>
      </c>
      <c r="E123" s="1" t="s">
        <v>4</v>
      </c>
      <c r="F123" s="1" t="s">
        <v>138</v>
      </c>
      <c r="G123" s="2">
        <v>44731</v>
      </c>
      <c r="H123" s="4">
        <f t="shared" si="25"/>
        <v>470</v>
      </c>
      <c r="I123" s="1">
        <v>922</v>
      </c>
      <c r="J123" s="1">
        <f t="shared" si="26"/>
        <v>1.9617021276595745</v>
      </c>
      <c r="K123" s="1">
        <f t="shared" si="22"/>
        <v>80.976457978875544</v>
      </c>
      <c r="L123" s="1">
        <v>10.586399999999999</v>
      </c>
      <c r="M123" s="1">
        <f t="shared" si="27"/>
        <v>9.4700000000000006</v>
      </c>
      <c r="N123" s="1">
        <v>1.1482000000000001</v>
      </c>
      <c r="O123" s="1">
        <f t="shared" si="23"/>
        <v>99.784618286712231</v>
      </c>
      <c r="P123" s="1">
        <v>4.0936599999999999</v>
      </c>
      <c r="Q123" s="1">
        <f t="shared" si="28"/>
        <v>4.0529999999999999</v>
      </c>
      <c r="R123" s="1">
        <f t="shared" si="24"/>
        <v>102.41526398563816</v>
      </c>
      <c r="S123" s="1">
        <v>0.272094</v>
      </c>
      <c r="T123" s="1">
        <f t="shared" si="29"/>
        <v>0.25009999999999999</v>
      </c>
      <c r="U123" s="1">
        <v>0.30158699999999999</v>
      </c>
      <c r="W123" s="1">
        <v>50.5</v>
      </c>
      <c r="X123" s="3">
        <f t="shared" si="20"/>
        <v>5.9361764999999993</v>
      </c>
      <c r="Y123">
        <f t="shared" si="21"/>
        <v>382.96095853793815</v>
      </c>
    </row>
    <row r="124" spans="1:25" outlineLevel="2" x14ac:dyDescent="0.15">
      <c r="A124" s="1">
        <v>146</v>
      </c>
      <c r="B124" s="2">
        <v>44357</v>
      </c>
      <c r="C124" s="1">
        <v>20211631</v>
      </c>
      <c r="D124" s="1">
        <v>178</v>
      </c>
      <c r="E124" s="1" t="s">
        <v>4</v>
      </c>
      <c r="F124" s="1" t="s">
        <v>138</v>
      </c>
      <c r="G124" s="2">
        <v>44731</v>
      </c>
      <c r="H124" s="4">
        <f t="shared" si="25"/>
        <v>374</v>
      </c>
      <c r="I124" s="1">
        <v>796</v>
      </c>
      <c r="J124" s="1">
        <f t="shared" si="26"/>
        <v>2.1283422459893049</v>
      </c>
      <c r="K124" s="1">
        <f t="shared" si="22"/>
        <v>87.855140705096218</v>
      </c>
      <c r="L124" s="1">
        <v>8.8697300000000006</v>
      </c>
      <c r="M124" s="1">
        <f t="shared" si="27"/>
        <v>8.76</v>
      </c>
      <c r="N124" s="1">
        <v>1.11429</v>
      </c>
      <c r="O124" s="1">
        <f t="shared" si="23"/>
        <v>96.837660956889536</v>
      </c>
      <c r="P124" s="1">
        <v>3.6534300000000002</v>
      </c>
      <c r="Q124" s="1">
        <f t="shared" si="28"/>
        <v>3.65</v>
      </c>
      <c r="R124" s="1">
        <f t="shared" si="24"/>
        <v>92.231856291038554</v>
      </c>
      <c r="S124" s="1">
        <v>0.26930999999999999</v>
      </c>
      <c r="T124" s="1">
        <f t="shared" si="29"/>
        <v>0.26719999999999999</v>
      </c>
      <c r="U124" s="1">
        <v>0.31996200000000002</v>
      </c>
      <c r="W124" s="1">
        <v>50.5</v>
      </c>
      <c r="X124" s="3">
        <f t="shared" si="20"/>
        <v>6.6796628999999994</v>
      </c>
      <c r="Y124">
        <f t="shared" si="21"/>
        <v>373.7623189099138</v>
      </c>
    </row>
    <row r="125" spans="1:25" outlineLevel="2" x14ac:dyDescent="0.15">
      <c r="A125" s="1" t="s">
        <v>99</v>
      </c>
      <c r="B125" s="2">
        <v>44418</v>
      </c>
      <c r="C125" s="1">
        <v>20212435</v>
      </c>
      <c r="D125" s="1">
        <v>179</v>
      </c>
      <c r="E125" s="1" t="s">
        <v>4</v>
      </c>
      <c r="F125" s="1" t="s">
        <v>138</v>
      </c>
      <c r="G125" s="2">
        <v>44731</v>
      </c>
      <c r="H125" s="4">
        <f t="shared" si="25"/>
        <v>313</v>
      </c>
      <c r="I125" s="1">
        <v>674</v>
      </c>
      <c r="J125" s="1">
        <f t="shared" si="26"/>
        <v>2.1533546325878596</v>
      </c>
      <c r="K125" s="1">
        <f t="shared" si="22"/>
        <v>88.887618798376209</v>
      </c>
      <c r="L125" s="1">
        <v>7.5430599999999997</v>
      </c>
      <c r="M125" s="1">
        <f t="shared" si="27"/>
        <v>8.2200000000000006</v>
      </c>
      <c r="N125" s="1">
        <v>1.1191500000000001</v>
      </c>
      <c r="O125" s="1">
        <f t="shared" si="23"/>
        <v>97.260020515218599</v>
      </c>
      <c r="P125" s="1">
        <v>3.0809600000000001</v>
      </c>
      <c r="Q125" s="1">
        <f t="shared" si="28"/>
        <v>3.1059999999999999</v>
      </c>
      <c r="R125" s="1">
        <f t="shared" si="24"/>
        <v>78.485519353415285</v>
      </c>
      <c r="S125" s="1">
        <v>0.11866400000000001</v>
      </c>
      <c r="T125" s="1">
        <f t="shared" si="29"/>
        <v>0.13200000000000001</v>
      </c>
      <c r="U125" s="1">
        <v>0.100505</v>
      </c>
      <c r="W125" s="1">
        <v>50</v>
      </c>
      <c r="X125" s="3">
        <f t="shared" si="20"/>
        <v>7.0438823999999975</v>
      </c>
      <c r="Y125">
        <f t="shared" si="21"/>
        <v>361.89317918222866</v>
      </c>
    </row>
    <row r="126" spans="1:25" outlineLevel="2" x14ac:dyDescent="0.15">
      <c r="A126" s="1" t="s">
        <v>100</v>
      </c>
      <c r="B126" s="2">
        <v>44266</v>
      </c>
      <c r="C126" s="1">
        <v>20211235</v>
      </c>
      <c r="D126" s="1">
        <v>180</v>
      </c>
      <c r="E126" s="1" t="s">
        <v>4</v>
      </c>
      <c r="F126" s="1" t="s">
        <v>138</v>
      </c>
      <c r="G126" s="2">
        <v>44731</v>
      </c>
      <c r="H126" s="4">
        <f t="shared" si="25"/>
        <v>465</v>
      </c>
      <c r="I126" s="1">
        <v>1150</v>
      </c>
      <c r="J126" s="1">
        <f t="shared" si="26"/>
        <v>2.4731182795698925</v>
      </c>
      <c r="K126" s="1">
        <f t="shared" si="22"/>
        <v>102.08703738385985</v>
      </c>
      <c r="L126" s="1">
        <v>13.106199999999999</v>
      </c>
      <c r="M126" s="1">
        <f t="shared" si="27"/>
        <v>12.04</v>
      </c>
      <c r="N126" s="1">
        <v>1.13967</v>
      </c>
      <c r="O126" s="1">
        <f t="shared" si="23"/>
        <v>99.043316428163493</v>
      </c>
      <c r="P126" s="1">
        <v>4.3212599999999997</v>
      </c>
      <c r="Q126" s="1">
        <f t="shared" si="28"/>
        <v>4.2830000000000004</v>
      </c>
      <c r="R126" s="1">
        <f t="shared" si="24"/>
        <v>108.22713438205977</v>
      </c>
      <c r="S126" s="1">
        <v>0.59003700000000003</v>
      </c>
      <c r="T126" s="1">
        <f t="shared" si="29"/>
        <v>0.56899999999999995</v>
      </c>
      <c r="U126" s="1">
        <v>0.65949400000000002</v>
      </c>
      <c r="W126" s="1">
        <v>52</v>
      </c>
      <c r="X126" s="3">
        <f t="shared" si="20"/>
        <v>6.7296469999999999</v>
      </c>
      <c r="Y126">
        <f t="shared" si="21"/>
        <v>408.4008046222466</v>
      </c>
    </row>
    <row r="127" spans="1:25" outlineLevel="2" x14ac:dyDescent="0.15">
      <c r="A127" s="1" t="s">
        <v>101</v>
      </c>
      <c r="B127" s="2">
        <v>44404</v>
      </c>
      <c r="C127" s="1">
        <v>20215759</v>
      </c>
      <c r="D127" s="1">
        <v>181</v>
      </c>
      <c r="E127" s="1" t="s">
        <v>4</v>
      </c>
      <c r="F127" s="1" t="s">
        <v>138</v>
      </c>
      <c r="G127" s="2">
        <v>44731</v>
      </c>
      <c r="H127" s="4">
        <f t="shared" si="25"/>
        <v>327</v>
      </c>
      <c r="I127" s="1">
        <v>760</v>
      </c>
      <c r="J127" s="1">
        <f t="shared" si="26"/>
        <v>2.3241590214067278</v>
      </c>
      <c r="K127" s="1">
        <f t="shared" si="22"/>
        <v>95.938197078729075</v>
      </c>
      <c r="L127" s="1">
        <v>8.9793199999999995</v>
      </c>
      <c r="M127" s="1">
        <f t="shared" si="27"/>
        <v>9.4700000000000006</v>
      </c>
      <c r="N127" s="1">
        <v>1.1814899999999999</v>
      </c>
      <c r="O127" s="1">
        <f t="shared" si="23"/>
        <v>102.67769435600734</v>
      </c>
      <c r="P127" s="1">
        <v>2.3497499999999998</v>
      </c>
      <c r="Q127" s="1">
        <f t="shared" si="28"/>
        <v>2.367</v>
      </c>
      <c r="R127" s="1">
        <f t="shared" si="24"/>
        <v>59.811727079695423</v>
      </c>
      <c r="S127" s="1">
        <v>0.196432</v>
      </c>
      <c r="T127" s="1">
        <f t="shared" si="29"/>
        <v>0.20599999999999999</v>
      </c>
      <c r="U127" s="1">
        <v>0.318274</v>
      </c>
      <c r="W127" s="1">
        <v>49</v>
      </c>
      <c r="X127" s="3">
        <f t="shared" si="20"/>
        <v>6.3961091000000003</v>
      </c>
      <c r="Y127">
        <f t="shared" si="21"/>
        <v>361.10531287043915</v>
      </c>
    </row>
    <row r="128" spans="1:25" outlineLevel="2" x14ac:dyDescent="0.15">
      <c r="A128" s="1" t="s">
        <v>102</v>
      </c>
      <c r="B128" s="2">
        <v>44320</v>
      </c>
      <c r="C128" s="1">
        <v>20212483</v>
      </c>
      <c r="D128" s="1">
        <v>182</v>
      </c>
      <c r="E128" s="1" t="s">
        <v>4</v>
      </c>
      <c r="F128" s="1" t="s">
        <v>138</v>
      </c>
      <c r="G128" s="2">
        <v>44731</v>
      </c>
      <c r="H128" s="4">
        <f t="shared" si="25"/>
        <v>411</v>
      </c>
      <c r="I128" s="1">
        <v>1105</v>
      </c>
      <c r="J128" s="1">
        <f t="shared" si="26"/>
        <v>2.6885644768856447</v>
      </c>
      <c r="K128" s="1">
        <f t="shared" si="22"/>
        <v>110.98037021847411</v>
      </c>
      <c r="L128" s="1">
        <v>13.0266</v>
      </c>
      <c r="M128" s="1">
        <f t="shared" si="27"/>
        <v>12.5</v>
      </c>
      <c r="N128" s="1">
        <v>1.1788799999999999</v>
      </c>
      <c r="O128" s="1">
        <f t="shared" si="23"/>
        <v>102.45087163023803</v>
      </c>
      <c r="P128" s="1">
        <v>4.39968</v>
      </c>
      <c r="Q128" s="1">
        <f t="shared" si="28"/>
        <v>4.3810000000000002</v>
      </c>
      <c r="R128" s="1">
        <f t="shared" si="24"/>
        <v>110.70349655096985</v>
      </c>
      <c r="S128" s="1">
        <v>0.42006199999999999</v>
      </c>
      <c r="T128" s="1">
        <f t="shared" si="29"/>
        <v>0.40970000000000001</v>
      </c>
      <c r="U128" s="1">
        <v>0.49476500000000001</v>
      </c>
      <c r="W128" s="1">
        <v>52.5</v>
      </c>
      <c r="X128" s="3">
        <f t="shared" si="20"/>
        <v>7.3682288499999968</v>
      </c>
      <c r="Y128">
        <f t="shared" si="21"/>
        <v>426.58561002991996</v>
      </c>
    </row>
    <row r="129" spans="1:25" outlineLevel="2" x14ac:dyDescent="0.15">
      <c r="A129" s="1">
        <v>187</v>
      </c>
      <c r="B129" s="2">
        <v>44415</v>
      </c>
      <c r="C129" s="1">
        <v>20212941</v>
      </c>
      <c r="D129" s="1">
        <v>184</v>
      </c>
      <c r="E129" s="1" t="s">
        <v>4</v>
      </c>
      <c r="F129" s="1" t="s">
        <v>138</v>
      </c>
      <c r="G129" s="2">
        <v>44731</v>
      </c>
      <c r="H129" s="4">
        <f t="shared" si="25"/>
        <v>316</v>
      </c>
      <c r="I129" s="1">
        <v>752</v>
      </c>
      <c r="J129" s="1">
        <f t="shared" si="26"/>
        <v>2.3797468354430378</v>
      </c>
      <c r="K129" s="1">
        <f t="shared" si="22"/>
        <v>98.232788201398208</v>
      </c>
      <c r="L129" s="1">
        <v>8.8460099999999997</v>
      </c>
      <c r="M129" s="1">
        <f t="shared" si="27"/>
        <v>9.48</v>
      </c>
      <c r="N129" s="1">
        <v>1.1763300000000001</v>
      </c>
      <c r="O129" s="1">
        <f t="shared" si="23"/>
        <v>102.22926322000365</v>
      </c>
      <c r="P129" s="1">
        <v>4.3650599999999997</v>
      </c>
      <c r="Q129" s="1">
        <f t="shared" si="28"/>
        <v>4.3879999999999999</v>
      </c>
      <c r="R129" s="1">
        <f t="shared" si="24"/>
        <v>110.88037956303485</v>
      </c>
      <c r="S129" s="1">
        <v>0.276505</v>
      </c>
      <c r="T129" s="1">
        <f t="shared" si="29"/>
        <v>0.28899999999999998</v>
      </c>
      <c r="U129" s="1">
        <v>0.229793</v>
      </c>
      <c r="W129" s="1">
        <v>48.5</v>
      </c>
      <c r="X129" s="3">
        <f t="shared" si="20"/>
        <v>6.266690999999998</v>
      </c>
      <c r="Y129">
        <f t="shared" si="21"/>
        <v>413.57169420444035</v>
      </c>
    </row>
    <row r="130" spans="1:25" outlineLevel="2" x14ac:dyDescent="0.15">
      <c r="A130" s="1" t="s">
        <v>104</v>
      </c>
      <c r="B130" s="2">
        <v>44269</v>
      </c>
      <c r="C130" s="1">
        <v>20212688</v>
      </c>
      <c r="D130" s="1">
        <v>185</v>
      </c>
      <c r="E130" s="1" t="s">
        <v>4</v>
      </c>
      <c r="F130" s="1" t="s">
        <v>138</v>
      </c>
      <c r="G130" s="2">
        <v>44731</v>
      </c>
      <c r="H130" s="4">
        <f t="shared" ref="H130:H161" si="30">G130-B130</f>
        <v>462</v>
      </c>
      <c r="I130" s="1">
        <v>1110</v>
      </c>
      <c r="J130" s="1">
        <f t="shared" ref="J130:J161" si="31">I130/H130</f>
        <v>2.4025974025974026</v>
      </c>
      <c r="K130" s="1">
        <f t="shared" si="22"/>
        <v>99.176029259701224</v>
      </c>
      <c r="L130" s="1">
        <v>13.055099999999999</v>
      </c>
      <c r="M130" s="1">
        <f t="shared" ref="M130:M161" si="32">ROUND(L130+4.42*(LN(365)-LN(H130)),2)</f>
        <v>12.01</v>
      </c>
      <c r="N130" s="1">
        <v>1.17614</v>
      </c>
      <c r="O130" s="1">
        <f t="shared" si="23"/>
        <v>102.21275122080972</v>
      </c>
      <c r="P130" s="1">
        <v>4.4012200000000004</v>
      </c>
      <c r="Q130" s="1">
        <f t="shared" ref="Q130:Q161" si="33">ROUND(P130+0.16*(LN(365)-LN(H130)),3)</f>
        <v>4.3639999999999999</v>
      </c>
      <c r="R130" s="1">
        <f t="shared" si="24"/>
        <v>110.27392352166912</v>
      </c>
      <c r="S130" s="1">
        <v>0.50739599999999996</v>
      </c>
      <c r="T130" s="1">
        <f t="shared" ref="T130:T161" si="34">ROUND(S130+0.087*(LN(365)-LN(H130)),4)</f>
        <v>0.4869</v>
      </c>
      <c r="U130" s="1">
        <v>0.56478200000000001</v>
      </c>
      <c r="W130" s="1">
        <v>51.5</v>
      </c>
      <c r="X130" s="3">
        <f t="shared" si="20"/>
        <v>6.4952211000000002</v>
      </c>
      <c r="Y130">
        <f t="shared" si="21"/>
        <v>413.87545522298979</v>
      </c>
    </row>
    <row r="131" spans="1:25" outlineLevel="2" x14ac:dyDescent="0.15">
      <c r="A131" s="1" t="s">
        <v>107</v>
      </c>
      <c r="B131" s="2">
        <v>44293</v>
      </c>
      <c r="C131" s="1">
        <v>20212433</v>
      </c>
      <c r="D131" s="1">
        <v>188</v>
      </c>
      <c r="E131" s="1" t="s">
        <v>4</v>
      </c>
      <c r="F131" s="1" t="s">
        <v>138</v>
      </c>
      <c r="G131" s="2">
        <v>44731</v>
      </c>
      <c r="H131" s="4">
        <f t="shared" si="30"/>
        <v>438</v>
      </c>
      <c r="I131" s="1">
        <v>896</v>
      </c>
      <c r="J131" s="1">
        <f t="shared" si="31"/>
        <v>2.0456621004566209</v>
      </c>
      <c r="K131" s="1">
        <f t="shared" si="22"/>
        <v>84.442214126685258</v>
      </c>
      <c r="L131" s="1">
        <v>10.577999999999999</v>
      </c>
      <c r="M131" s="1">
        <f t="shared" si="32"/>
        <v>9.77</v>
      </c>
      <c r="N131" s="1">
        <v>1.18058</v>
      </c>
      <c r="O131" s="1">
        <f t="shared" si="23"/>
        <v>102.59861057039427</v>
      </c>
      <c r="P131" s="1">
        <v>4.1553699999999996</v>
      </c>
      <c r="Q131" s="1">
        <f t="shared" si="33"/>
        <v>4.1260000000000003</v>
      </c>
      <c r="R131" s="1">
        <f t="shared" si="24"/>
        <v>104.25990111145893</v>
      </c>
      <c r="S131" s="1">
        <v>0.30857699999999999</v>
      </c>
      <c r="T131" s="1">
        <f t="shared" si="34"/>
        <v>0.29270000000000002</v>
      </c>
      <c r="U131" s="1">
        <v>0.37229899999999999</v>
      </c>
      <c r="W131" s="1">
        <v>51.5</v>
      </c>
      <c r="X131" s="3">
        <f t="shared" ref="X131:X197" si="35" xml:space="preserve"> -11.7086+(0.4723*W131)-(0.0239*H131)+(0.0000146*H131*H131 )+(0.0000759*W131*H131)</f>
        <v>6.6596487</v>
      </c>
      <c r="Y131">
        <f t="shared" ref="Y131:Y189" si="36">SUM((2*O131),K131,R131)</f>
        <v>393.89933637893273</v>
      </c>
    </row>
    <row r="132" spans="1:25" outlineLevel="2" x14ac:dyDescent="0.15">
      <c r="A132" s="1">
        <v>2119</v>
      </c>
      <c r="B132" s="2">
        <v>44334</v>
      </c>
      <c r="C132" s="1">
        <v>20212434</v>
      </c>
      <c r="D132" s="1">
        <v>189</v>
      </c>
      <c r="E132" s="1" t="s">
        <v>4</v>
      </c>
      <c r="F132" s="1" t="s">
        <v>138</v>
      </c>
      <c r="G132" s="2">
        <v>44731</v>
      </c>
      <c r="H132" s="4">
        <f t="shared" si="30"/>
        <v>397</v>
      </c>
      <c r="I132" s="1">
        <v>1085</v>
      </c>
      <c r="J132" s="1">
        <f t="shared" si="31"/>
        <v>2.7329974811083124</v>
      </c>
      <c r="K132" s="1">
        <f t="shared" ref="K132:K135" si="37">J132/J$136*100</f>
        <v>112.81450560966356</v>
      </c>
      <c r="L132" s="1">
        <v>13.0092</v>
      </c>
      <c r="M132" s="1">
        <f t="shared" si="32"/>
        <v>12.64</v>
      </c>
      <c r="N132" s="1">
        <v>1.1990000000000001</v>
      </c>
      <c r="O132" s="1">
        <f t="shared" ref="O132:O135" si="38">N132/N$136*100</f>
        <v>104.19940543961677</v>
      </c>
      <c r="P132" s="1">
        <v>4.0189500000000002</v>
      </c>
      <c r="Q132" s="1">
        <f t="shared" si="33"/>
        <v>4.0060000000000002</v>
      </c>
      <c r="R132" s="1">
        <f t="shared" ref="R132:R135" si="39">Q132/Q$136*100</f>
        <v>101.22762090463027</v>
      </c>
      <c r="S132" s="1">
        <v>0.26518700000000001</v>
      </c>
      <c r="T132" s="1">
        <f t="shared" si="34"/>
        <v>0.25790000000000002</v>
      </c>
      <c r="U132" s="1">
        <v>0.40732400000000002</v>
      </c>
      <c r="W132" s="1">
        <v>52.5</v>
      </c>
      <c r="X132" s="3">
        <f t="shared" si="35"/>
        <v>7.4818871499999977</v>
      </c>
      <c r="Y132">
        <f t="shared" si="36"/>
        <v>422.44093739352735</v>
      </c>
    </row>
    <row r="133" spans="1:25" outlineLevel="2" x14ac:dyDescent="0.15">
      <c r="A133" s="1" t="s">
        <v>108</v>
      </c>
      <c r="B133" s="2">
        <v>44322</v>
      </c>
      <c r="C133" s="1">
        <v>20212614</v>
      </c>
      <c r="D133" s="1">
        <v>191</v>
      </c>
      <c r="E133" s="1" t="s">
        <v>4</v>
      </c>
      <c r="F133" s="1" t="s">
        <v>138</v>
      </c>
      <c r="G133" s="2">
        <v>44731</v>
      </c>
      <c r="H133" s="4">
        <f t="shared" si="30"/>
        <v>409</v>
      </c>
      <c r="I133" s="1">
        <v>894</v>
      </c>
      <c r="J133" s="1">
        <f t="shared" si="31"/>
        <v>2.1858190709046457</v>
      </c>
      <c r="K133" s="1">
        <f t="shared" si="37"/>
        <v>90.22770768756115</v>
      </c>
      <c r="L133" s="1">
        <v>10.8561</v>
      </c>
      <c r="M133" s="1">
        <f t="shared" si="32"/>
        <v>10.35</v>
      </c>
      <c r="N133" s="1">
        <v>1.2143299999999999</v>
      </c>
      <c r="O133" s="1">
        <f t="shared" si="38"/>
        <v>105.53166305879049</v>
      </c>
      <c r="P133" s="1">
        <v>3.9817300000000002</v>
      </c>
      <c r="Q133" s="1">
        <f t="shared" si="33"/>
        <v>3.964</v>
      </c>
      <c r="R133" s="1">
        <f t="shared" si="39"/>
        <v>100.16632283224023</v>
      </c>
      <c r="S133" s="1">
        <v>0.29912300000000003</v>
      </c>
      <c r="T133" s="1">
        <f t="shared" si="34"/>
        <v>0.28920000000000001</v>
      </c>
      <c r="U133" s="1">
        <v>0.49476300000000001</v>
      </c>
      <c r="W133" s="1">
        <v>50.5</v>
      </c>
      <c r="X133" s="3">
        <f t="shared" si="35"/>
        <v>6.3774291499999993</v>
      </c>
      <c r="Y133">
        <f t="shared" si="36"/>
        <v>401.4573566373823</v>
      </c>
    </row>
    <row r="134" spans="1:25" outlineLevel="2" x14ac:dyDescent="0.15">
      <c r="A134" s="1" t="s">
        <v>109</v>
      </c>
      <c r="B134" s="2">
        <v>44363</v>
      </c>
      <c r="C134" s="1">
        <v>20215942</v>
      </c>
      <c r="D134" s="1">
        <v>192</v>
      </c>
      <c r="E134" s="1" t="s">
        <v>4</v>
      </c>
      <c r="F134" s="1" t="s">
        <v>138</v>
      </c>
      <c r="G134" s="2">
        <v>44731</v>
      </c>
      <c r="H134" s="4">
        <f t="shared" si="30"/>
        <v>368</v>
      </c>
      <c r="I134" s="1">
        <v>806</v>
      </c>
      <c r="J134" s="1">
        <f t="shared" si="31"/>
        <v>2.1902173913043477</v>
      </c>
      <c r="K134" s="1">
        <f t="shared" si="37"/>
        <v>90.409264511098371</v>
      </c>
      <c r="L134" s="1">
        <v>8.7716999999999992</v>
      </c>
      <c r="M134" s="1">
        <f t="shared" si="32"/>
        <v>8.74</v>
      </c>
      <c r="N134" s="1">
        <v>1.0883</v>
      </c>
      <c r="O134" s="1">
        <f t="shared" si="38"/>
        <v>94.578993277677171</v>
      </c>
      <c r="P134" s="1">
        <v>3.19889</v>
      </c>
      <c r="Q134" s="1">
        <f t="shared" si="33"/>
        <v>3.198</v>
      </c>
      <c r="R134" s="1">
        <f t="shared" si="39"/>
        <v>80.810267511983909</v>
      </c>
      <c r="S134" s="1">
        <v>0.14141100000000001</v>
      </c>
      <c r="T134" s="1">
        <f t="shared" si="34"/>
        <v>0.14069999999999999</v>
      </c>
      <c r="U134" s="1">
        <v>0.22986400000000001</v>
      </c>
      <c r="W134" s="1">
        <v>51</v>
      </c>
      <c r="X134" s="3">
        <f t="shared" si="35"/>
        <v>6.985181599999998</v>
      </c>
      <c r="Y134">
        <f t="shared" si="36"/>
        <v>360.37751857843665</v>
      </c>
    </row>
    <row r="135" spans="1:25" outlineLevel="2" x14ac:dyDescent="0.15">
      <c r="A135" s="1">
        <v>2104</v>
      </c>
      <c r="B135" s="2">
        <v>44411</v>
      </c>
      <c r="C135" s="1">
        <v>20215768</v>
      </c>
      <c r="D135" s="1">
        <v>194</v>
      </c>
      <c r="E135" s="1" t="s">
        <v>4</v>
      </c>
      <c r="F135" s="1" t="s">
        <v>138</v>
      </c>
      <c r="G135" s="2">
        <v>44731</v>
      </c>
      <c r="H135" s="4">
        <f t="shared" si="30"/>
        <v>320</v>
      </c>
      <c r="I135" s="1">
        <v>694</v>
      </c>
      <c r="J135" s="1">
        <f t="shared" si="31"/>
        <v>2.1687500000000002</v>
      </c>
      <c r="K135" s="1">
        <f t="shared" si="37"/>
        <v>89.523119114525585</v>
      </c>
      <c r="L135" s="1">
        <v>7.9791499999999997</v>
      </c>
      <c r="M135" s="1">
        <f t="shared" si="32"/>
        <v>8.56</v>
      </c>
      <c r="N135" s="1">
        <v>1.1497299999999999</v>
      </c>
      <c r="O135" s="1">
        <f t="shared" si="38"/>
        <v>99.917583332852857</v>
      </c>
      <c r="P135" s="1">
        <v>3.28355</v>
      </c>
      <c r="Q135" s="1">
        <f t="shared" si="33"/>
        <v>3.3050000000000002</v>
      </c>
      <c r="R135" s="1">
        <f t="shared" si="39"/>
        <v>83.514050696406144</v>
      </c>
      <c r="S135" s="1">
        <v>0.106087</v>
      </c>
      <c r="T135" s="1">
        <f t="shared" si="34"/>
        <v>0.11749999999999999</v>
      </c>
      <c r="U135" s="1">
        <v>0.17691899999999999</v>
      </c>
      <c r="W135" s="1">
        <v>47.5</v>
      </c>
      <c r="X135" s="3">
        <f t="shared" si="35"/>
        <v>5.7263699999999975</v>
      </c>
      <c r="Y135">
        <f t="shared" si="36"/>
        <v>372.87233647663743</v>
      </c>
    </row>
    <row r="136" spans="1:25" s="9" customFormat="1" outlineLevel="1" x14ac:dyDescent="0.15">
      <c r="A136" s="5"/>
      <c r="B136" s="6"/>
      <c r="C136" s="5"/>
      <c r="D136" s="5"/>
      <c r="E136" s="5" t="s">
        <v>141</v>
      </c>
      <c r="F136" s="5"/>
      <c r="G136" s="6"/>
      <c r="H136" s="7"/>
      <c r="I136" s="5"/>
      <c r="J136" s="5">
        <f>SUBTOTAL(1,J2:J135)</f>
        <v>2.4225585764338158</v>
      </c>
      <c r="K136" s="5"/>
      <c r="L136" s="5"/>
      <c r="M136" s="5">
        <f>SUBTOTAL(1,M2:M135)</f>
        <v>10.733880597014926</v>
      </c>
      <c r="N136" s="5">
        <f>SUBTOTAL(1,N2:N135)</f>
        <v>1.1506783507462688</v>
      </c>
      <c r="O136" s="5"/>
      <c r="P136" s="5"/>
      <c r="Q136" s="5">
        <f>SUBTOTAL(1,Q2:Q135)</f>
        <v>3.9574179104477611</v>
      </c>
      <c r="R136" s="5"/>
      <c r="S136" s="5"/>
      <c r="T136" s="5"/>
      <c r="U136" s="5"/>
      <c r="V136" s="5"/>
      <c r="W136" s="5"/>
      <c r="X136" s="8"/>
      <c r="Y136"/>
    </row>
    <row r="137" spans="1:25" outlineLevel="2" x14ac:dyDescent="0.15">
      <c r="A137" s="1" t="s">
        <v>5</v>
      </c>
      <c r="B137" s="2">
        <v>44321</v>
      </c>
      <c r="C137" s="1">
        <v>20212964</v>
      </c>
      <c r="D137" s="1">
        <v>3</v>
      </c>
      <c r="E137" s="1" t="s">
        <v>6</v>
      </c>
      <c r="F137" s="1" t="s">
        <v>138</v>
      </c>
      <c r="G137" s="2">
        <v>44731</v>
      </c>
      <c r="H137" s="4">
        <f t="shared" ref="H137:H167" si="40">G137-B137</f>
        <v>410</v>
      </c>
      <c r="I137" s="1">
        <v>1120</v>
      </c>
      <c r="J137" s="1">
        <f t="shared" ref="J137:J167" si="41">I137/H137</f>
        <v>2.7317073170731709</v>
      </c>
      <c r="K137" s="1">
        <f>J137/J$168*100</f>
        <v>95.384672274314624</v>
      </c>
      <c r="L137" s="1">
        <v>11.944900000000001</v>
      </c>
      <c r="M137" s="1">
        <f t="shared" ref="M137:M167" si="42">ROUND(L137+4.42*(LN(365)-LN(H137)),2)</f>
        <v>11.43</v>
      </c>
      <c r="N137" s="1">
        <v>1.0665100000000001</v>
      </c>
      <c r="O137" s="1">
        <f>N137/N$168*100</f>
        <v>95.407235726108738</v>
      </c>
      <c r="P137" s="1">
        <v>3.6304599999999998</v>
      </c>
      <c r="Q137" s="1">
        <f t="shared" ref="Q137:Q167" si="43">ROUND(P137+0.16*(LN(365)-LN(H137)),3)</f>
        <v>3.6120000000000001</v>
      </c>
      <c r="R137" s="1">
        <f>Q137/Q$168*100</f>
        <v>96.443613750096915</v>
      </c>
      <c r="S137" s="1">
        <v>0.17939099999999999</v>
      </c>
      <c r="T137" s="1">
        <f t="shared" ref="T137:T167" si="44">ROUND(S137+0.087*(LN(365)-LN(H137)),4)</f>
        <v>0.16930000000000001</v>
      </c>
      <c r="U137" s="1">
        <v>0.26511800000000002</v>
      </c>
      <c r="V137" s="1">
        <v>34</v>
      </c>
      <c r="W137" s="1">
        <v>51.5</v>
      </c>
      <c r="X137" s="3">
        <f xml:space="preserve"> -11.548+(0.4878*W137)-(0.0289*H137)+(0.00001947*H137*H137 )+(0.0000334*W137*H137)</f>
        <v>5.7028480000000004</v>
      </c>
      <c r="Y137">
        <f t="shared" si="36"/>
        <v>382.64275747662901</v>
      </c>
    </row>
    <row r="138" spans="1:25" outlineLevel="2" x14ac:dyDescent="0.15">
      <c r="A138" s="1">
        <v>2107</v>
      </c>
      <c r="B138" s="2">
        <v>44311</v>
      </c>
      <c r="C138" s="1">
        <v>20216244</v>
      </c>
      <c r="D138" s="1">
        <v>5</v>
      </c>
      <c r="E138" s="1" t="s">
        <v>6</v>
      </c>
      <c r="F138" s="1" t="s">
        <v>138</v>
      </c>
      <c r="G138" s="2">
        <v>44731</v>
      </c>
      <c r="H138" s="4">
        <f t="shared" si="40"/>
        <v>420</v>
      </c>
      <c r="I138" s="1">
        <v>1145</v>
      </c>
      <c r="J138" s="1">
        <f t="shared" si="41"/>
        <v>2.7261904761904763</v>
      </c>
      <c r="K138" s="1">
        <f t="shared" ref="K138:K167" si="45">J138/J$168*100</f>
        <v>95.192037413216411</v>
      </c>
      <c r="L138" s="1">
        <v>13.4564</v>
      </c>
      <c r="M138" s="1">
        <f t="shared" si="42"/>
        <v>12.84</v>
      </c>
      <c r="N138" s="1">
        <v>1.17523</v>
      </c>
      <c r="O138" s="1">
        <f t="shared" ref="O138:O167" si="46">N138/N$168*100</f>
        <v>105.13304670598002</v>
      </c>
      <c r="P138" s="1">
        <v>4.2536800000000001</v>
      </c>
      <c r="Q138" s="1">
        <f t="shared" si="43"/>
        <v>4.2309999999999999</v>
      </c>
      <c r="R138" s="1">
        <f t="shared" ref="R138:R167" si="47">Q138/Q$168*100</f>
        <v>112.97146450073645</v>
      </c>
      <c r="S138" s="1">
        <v>0.23341200000000001</v>
      </c>
      <c r="T138" s="1">
        <f t="shared" si="44"/>
        <v>0.22120000000000001</v>
      </c>
      <c r="U138" s="1">
        <v>0.30392200000000003</v>
      </c>
      <c r="V138" s="1">
        <v>37</v>
      </c>
      <c r="W138" s="1">
        <v>50.5</v>
      </c>
      <c r="X138" s="3">
        <f t="shared" ref="X138:X167" si="48" xml:space="preserve"> -11.548+(0.4878*W138)-(0.0289*H138)+(0.00001947*H138*H138 )+(0.0000334*W138*H138)</f>
        <v>5.090822000000002</v>
      </c>
      <c r="Y138">
        <f t="shared" si="36"/>
        <v>418.42959532591289</v>
      </c>
    </row>
    <row r="139" spans="1:25" outlineLevel="2" x14ac:dyDescent="0.15">
      <c r="A139" s="1" t="s">
        <v>7</v>
      </c>
      <c r="B139" s="2">
        <v>44321</v>
      </c>
      <c r="C139" s="1">
        <v>20213873</v>
      </c>
      <c r="D139" s="1">
        <v>7</v>
      </c>
      <c r="E139" s="1" t="s">
        <v>6</v>
      </c>
      <c r="F139" s="1" t="s">
        <v>138</v>
      </c>
      <c r="G139" s="2">
        <v>44731</v>
      </c>
      <c r="H139" s="4">
        <f t="shared" si="40"/>
        <v>410</v>
      </c>
      <c r="I139" s="1">
        <v>1290</v>
      </c>
      <c r="J139" s="1">
        <f t="shared" si="41"/>
        <v>3.1463414634146343</v>
      </c>
      <c r="K139" s="1">
        <f t="shared" si="45"/>
        <v>109.86270288738025</v>
      </c>
      <c r="L139" s="1">
        <v>14.197800000000001</v>
      </c>
      <c r="M139" s="1">
        <f t="shared" si="42"/>
        <v>13.68</v>
      </c>
      <c r="N139" s="1">
        <v>1.1006</v>
      </c>
      <c r="O139" s="1">
        <f t="shared" si="46"/>
        <v>98.45683926091202</v>
      </c>
      <c r="P139" s="1">
        <v>3.0958399999999999</v>
      </c>
      <c r="Q139" s="1">
        <f t="shared" si="43"/>
        <v>3.077</v>
      </c>
      <c r="R139" s="1">
        <f t="shared" si="47"/>
        <v>82.158637737831725</v>
      </c>
      <c r="S139" s="1">
        <v>0.106684</v>
      </c>
      <c r="T139" s="1">
        <f t="shared" si="44"/>
        <v>9.6600000000000005E-2</v>
      </c>
      <c r="U139" s="1">
        <v>0.16047800000000001</v>
      </c>
      <c r="V139" s="1">
        <v>37.5</v>
      </c>
      <c r="W139" s="1">
        <v>52.5</v>
      </c>
      <c r="X139" s="3">
        <f t="shared" si="48"/>
        <v>6.2043420000000005</v>
      </c>
      <c r="Y139">
        <f t="shared" si="36"/>
        <v>388.93501914703603</v>
      </c>
    </row>
    <row r="140" spans="1:25" outlineLevel="2" x14ac:dyDescent="0.15">
      <c r="A140" s="1" t="s">
        <v>8</v>
      </c>
      <c r="B140" s="2">
        <v>44257</v>
      </c>
      <c r="C140" s="1">
        <v>20210969</v>
      </c>
      <c r="D140" s="1">
        <v>8</v>
      </c>
      <c r="E140" s="1" t="s">
        <v>6</v>
      </c>
      <c r="F140" s="1" t="s">
        <v>138</v>
      </c>
      <c r="G140" s="2">
        <v>44731</v>
      </c>
      <c r="H140" s="4">
        <f t="shared" si="40"/>
        <v>474</v>
      </c>
      <c r="I140" s="1">
        <v>1480</v>
      </c>
      <c r="J140" s="1">
        <f t="shared" si="41"/>
        <v>3.1223628691983123</v>
      </c>
      <c r="K140" s="1">
        <f t="shared" si="45"/>
        <v>109.02542784820319</v>
      </c>
      <c r="L140" s="1">
        <v>15.6432</v>
      </c>
      <c r="M140" s="1">
        <f t="shared" si="42"/>
        <v>14.49</v>
      </c>
      <c r="N140" s="1">
        <v>1.05697</v>
      </c>
      <c r="O140" s="1">
        <f t="shared" si="46"/>
        <v>94.553811914961088</v>
      </c>
      <c r="P140" s="1">
        <v>4.4031900000000004</v>
      </c>
      <c r="Q140" s="1">
        <f t="shared" si="43"/>
        <v>4.3609999999999998</v>
      </c>
      <c r="R140" s="1">
        <f t="shared" si="47"/>
        <v>116.44258016726816</v>
      </c>
      <c r="S140" s="1">
        <v>0.27182299999999998</v>
      </c>
      <c r="T140" s="1">
        <f t="shared" si="44"/>
        <v>0.24909999999999999</v>
      </c>
      <c r="U140" s="1">
        <v>0.28720699999999999</v>
      </c>
      <c r="V140" s="1">
        <v>40.25</v>
      </c>
      <c r="W140" s="1">
        <v>52</v>
      </c>
      <c r="X140" s="3">
        <f t="shared" si="48"/>
        <v>5.3166849200000019</v>
      </c>
      <c r="Y140">
        <f t="shared" si="36"/>
        <v>414.5756318453935</v>
      </c>
    </row>
    <row r="141" spans="1:25" outlineLevel="2" x14ac:dyDescent="0.15">
      <c r="A141" s="1" t="s">
        <v>15</v>
      </c>
      <c r="B141" s="2">
        <v>44342</v>
      </c>
      <c r="C141" s="1">
        <v>20212456</v>
      </c>
      <c r="D141" s="1">
        <v>20</v>
      </c>
      <c r="E141" s="1" t="s">
        <v>6</v>
      </c>
      <c r="F141" s="1" t="s">
        <v>138</v>
      </c>
      <c r="G141" s="2">
        <v>44731</v>
      </c>
      <c r="H141" s="4">
        <f t="shared" si="40"/>
        <v>389</v>
      </c>
      <c r="I141" s="1">
        <v>1175</v>
      </c>
      <c r="J141" s="1">
        <f t="shared" si="41"/>
        <v>3.020565552699229</v>
      </c>
      <c r="K141" s="1">
        <f t="shared" si="45"/>
        <v>105.47090953945803</v>
      </c>
      <c r="L141" s="1">
        <v>12.5032</v>
      </c>
      <c r="M141" s="1">
        <f t="shared" si="42"/>
        <v>12.22</v>
      </c>
      <c r="N141" s="1">
        <v>1.0641</v>
      </c>
      <c r="O141" s="1">
        <f t="shared" si="46"/>
        <v>95.191643337758023</v>
      </c>
      <c r="P141" s="1">
        <v>3.7808199999999998</v>
      </c>
      <c r="Q141" s="1">
        <f t="shared" si="43"/>
        <v>3.7709999999999999</v>
      </c>
      <c r="R141" s="1">
        <f t="shared" si="47"/>
        <v>100.68905521916265</v>
      </c>
      <c r="S141" s="1">
        <v>0.27448400000000001</v>
      </c>
      <c r="T141" s="1">
        <f t="shared" si="44"/>
        <v>0.26889999999999997</v>
      </c>
      <c r="U141" s="1">
        <v>0.37465100000000001</v>
      </c>
      <c r="V141" s="1">
        <v>37.25</v>
      </c>
      <c r="W141" s="1">
        <v>54</v>
      </c>
      <c r="X141" s="3">
        <f t="shared" si="48"/>
        <v>7.1989202700000021</v>
      </c>
      <c r="Y141">
        <f t="shared" si="36"/>
        <v>396.54325143413672</v>
      </c>
    </row>
    <row r="142" spans="1:25" outlineLevel="2" x14ac:dyDescent="0.15">
      <c r="A142" s="1">
        <v>165</v>
      </c>
      <c r="B142" s="2">
        <v>44318</v>
      </c>
      <c r="C142" s="1">
        <v>20211762</v>
      </c>
      <c r="D142" s="1">
        <v>36</v>
      </c>
      <c r="E142" s="1" t="s">
        <v>6</v>
      </c>
      <c r="F142" s="1" t="s">
        <v>138</v>
      </c>
      <c r="G142" s="2">
        <v>44731</v>
      </c>
      <c r="H142" s="4">
        <f t="shared" si="40"/>
        <v>413</v>
      </c>
      <c r="I142" s="1">
        <v>1340</v>
      </c>
      <c r="J142" s="1">
        <f t="shared" si="41"/>
        <v>3.2445520581113803</v>
      </c>
      <c r="K142" s="1">
        <f t="shared" si="45"/>
        <v>113.2919814672874</v>
      </c>
      <c r="L142" s="1">
        <v>14.2615</v>
      </c>
      <c r="M142" s="1">
        <f t="shared" si="42"/>
        <v>13.72</v>
      </c>
      <c r="N142" s="1">
        <v>1.06429</v>
      </c>
      <c r="O142" s="1">
        <f t="shared" si="46"/>
        <v>95.208640248042926</v>
      </c>
      <c r="P142" s="1">
        <v>3.6280299999999999</v>
      </c>
      <c r="Q142" s="1">
        <f t="shared" si="43"/>
        <v>3.6080000000000001</v>
      </c>
      <c r="R142" s="1">
        <f t="shared" si="47"/>
        <v>96.336810191126716</v>
      </c>
      <c r="S142" s="1">
        <v>0.24468000000000001</v>
      </c>
      <c r="T142" s="1">
        <f t="shared" si="44"/>
        <v>0.2339</v>
      </c>
      <c r="U142" s="1">
        <v>0.234792</v>
      </c>
      <c r="V142" s="1">
        <v>35.700000000000003</v>
      </c>
      <c r="W142" s="1">
        <v>52.5</v>
      </c>
      <c r="X142" s="3">
        <f t="shared" si="48"/>
        <v>6.1709739300000024</v>
      </c>
      <c r="Y142">
        <f t="shared" si="36"/>
        <v>400.04607215449994</v>
      </c>
    </row>
    <row r="143" spans="1:25" outlineLevel="2" x14ac:dyDescent="0.15">
      <c r="A143" s="1">
        <v>157</v>
      </c>
      <c r="B143" s="2">
        <v>44350</v>
      </c>
      <c r="C143" s="1">
        <v>20212945</v>
      </c>
      <c r="D143" s="1">
        <v>41</v>
      </c>
      <c r="E143" s="1" t="s">
        <v>6</v>
      </c>
      <c r="F143" s="1" t="s">
        <v>138</v>
      </c>
      <c r="G143" s="2">
        <v>44731</v>
      </c>
      <c r="H143" s="4">
        <f t="shared" si="40"/>
        <v>381</v>
      </c>
      <c r="I143" s="1">
        <v>1205</v>
      </c>
      <c r="J143" s="1">
        <f t="shared" si="41"/>
        <v>3.1627296587926508</v>
      </c>
      <c r="K143" s="1">
        <f t="shared" si="45"/>
        <v>110.43493939146312</v>
      </c>
      <c r="L143" s="1">
        <v>13.3371</v>
      </c>
      <c r="M143" s="1">
        <f t="shared" si="42"/>
        <v>13.15</v>
      </c>
      <c r="N143" s="1">
        <v>1.1068100000000001</v>
      </c>
      <c r="O143" s="1">
        <f t="shared" si="46"/>
        <v>99.012369854960951</v>
      </c>
      <c r="P143" s="1">
        <v>3.8102200000000002</v>
      </c>
      <c r="Q143" s="1">
        <f t="shared" si="43"/>
        <v>3.8029999999999999</v>
      </c>
      <c r="R143" s="1">
        <f t="shared" si="47"/>
        <v>101.54348369092429</v>
      </c>
      <c r="S143" s="1">
        <v>0.18076900000000001</v>
      </c>
      <c r="T143" s="1">
        <f t="shared" si="44"/>
        <v>0.17699999999999999</v>
      </c>
      <c r="U143" s="1">
        <v>0.176536</v>
      </c>
      <c r="V143" s="1">
        <v>40</v>
      </c>
      <c r="W143" s="1">
        <v>52.5</v>
      </c>
      <c r="X143" s="3">
        <f t="shared" si="48"/>
        <v>6.5449681700000006</v>
      </c>
      <c r="Y143">
        <f t="shared" si="36"/>
        <v>410.0031627923093</v>
      </c>
    </row>
    <row r="144" spans="1:25" outlineLevel="2" x14ac:dyDescent="0.15">
      <c r="A144" s="1" t="s">
        <v>25</v>
      </c>
      <c r="B144" s="2">
        <v>44313</v>
      </c>
      <c r="C144" s="1">
        <v>20210468</v>
      </c>
      <c r="D144" s="1">
        <v>42</v>
      </c>
      <c r="E144" s="1" t="s">
        <v>6</v>
      </c>
      <c r="F144" s="1" t="s">
        <v>138</v>
      </c>
      <c r="G144" s="2">
        <v>44731</v>
      </c>
      <c r="H144" s="4">
        <f t="shared" si="40"/>
        <v>418</v>
      </c>
      <c r="I144" s="1">
        <v>1085</v>
      </c>
      <c r="J144" s="1">
        <f t="shared" si="41"/>
        <v>2.5956937799043063</v>
      </c>
      <c r="K144" s="1">
        <f t="shared" si="45"/>
        <v>90.635405547737662</v>
      </c>
      <c r="L144" s="1">
        <v>13.3965</v>
      </c>
      <c r="M144" s="1">
        <f t="shared" si="42"/>
        <v>12.8</v>
      </c>
      <c r="N144" s="1">
        <v>1.2346999999999999</v>
      </c>
      <c r="O144" s="1">
        <f t="shared" si="46"/>
        <v>110.45307962515724</v>
      </c>
      <c r="P144" s="1">
        <v>4.31616</v>
      </c>
      <c r="Q144" s="1">
        <f t="shared" si="43"/>
        <v>4.2939999999999996</v>
      </c>
      <c r="R144" s="1">
        <f t="shared" si="47"/>
        <v>114.6536205545172</v>
      </c>
      <c r="S144" s="1">
        <v>0.17505299999999999</v>
      </c>
      <c r="T144" s="1">
        <f t="shared" si="44"/>
        <v>0.1633</v>
      </c>
      <c r="U144" s="1">
        <v>0.212811</v>
      </c>
      <c r="V144" s="1">
        <v>34</v>
      </c>
      <c r="W144" s="1">
        <v>52</v>
      </c>
      <c r="X144" s="3">
        <f t="shared" si="48"/>
        <v>5.8652586800000002</v>
      </c>
      <c r="Y144">
        <f t="shared" si="36"/>
        <v>426.19518535256935</v>
      </c>
    </row>
    <row r="145" spans="1:25" outlineLevel="2" x14ac:dyDescent="0.15">
      <c r="A145" s="1" t="s">
        <v>29</v>
      </c>
      <c r="B145" s="2">
        <v>44283</v>
      </c>
      <c r="C145" s="1">
        <v>20212806</v>
      </c>
      <c r="D145" s="1">
        <v>49</v>
      </c>
      <c r="E145" s="1" t="s">
        <v>6</v>
      </c>
      <c r="F145" s="1" t="s">
        <v>138</v>
      </c>
      <c r="G145" s="2">
        <v>44731</v>
      </c>
      <c r="H145" s="4">
        <f t="shared" si="40"/>
        <v>448</v>
      </c>
      <c r="I145" s="1">
        <v>1265</v>
      </c>
      <c r="J145" s="1">
        <f t="shared" si="41"/>
        <v>2.8236607142857144</v>
      </c>
      <c r="K145" s="1">
        <f t="shared" si="45"/>
        <v>98.595464515053578</v>
      </c>
      <c r="L145" s="1">
        <v>14.997999999999999</v>
      </c>
      <c r="M145" s="1">
        <f t="shared" si="42"/>
        <v>14.09</v>
      </c>
      <c r="N145" s="1">
        <v>1.1856100000000001</v>
      </c>
      <c r="O145" s="1">
        <f t="shared" si="46"/>
        <v>106.06161475207149</v>
      </c>
      <c r="P145" s="1">
        <v>3.5895800000000002</v>
      </c>
      <c r="Q145" s="1">
        <f t="shared" si="43"/>
        <v>3.5569999999999999</v>
      </c>
      <c r="R145" s="1">
        <f t="shared" si="47"/>
        <v>94.975064814256569</v>
      </c>
      <c r="S145" s="1">
        <v>0.42636600000000002</v>
      </c>
      <c r="T145" s="1">
        <f t="shared" si="44"/>
        <v>0.40849999999999997</v>
      </c>
      <c r="U145" s="1">
        <v>0.49691999999999997</v>
      </c>
      <c r="V145" s="1">
        <v>37</v>
      </c>
      <c r="W145" s="1">
        <v>51.5</v>
      </c>
      <c r="X145" s="3">
        <f t="shared" si="48"/>
        <v>5.304811680000002</v>
      </c>
      <c r="Y145">
        <f t="shared" si="36"/>
        <v>405.6937588334531</v>
      </c>
    </row>
    <row r="146" spans="1:25" outlineLevel="2" x14ac:dyDescent="0.15">
      <c r="A146" s="1">
        <v>721</v>
      </c>
      <c r="B146" s="2">
        <v>44398</v>
      </c>
      <c r="C146" s="1">
        <v>20213128</v>
      </c>
      <c r="D146" s="1">
        <v>52</v>
      </c>
      <c r="E146" s="1" t="s">
        <v>6</v>
      </c>
      <c r="F146" s="1" t="s">
        <v>138</v>
      </c>
      <c r="G146" s="2">
        <v>44731</v>
      </c>
      <c r="H146" s="4">
        <f t="shared" si="40"/>
        <v>333</v>
      </c>
      <c r="I146" s="1">
        <v>1205</v>
      </c>
      <c r="J146" s="1">
        <f t="shared" si="41"/>
        <v>3.6186186186186187</v>
      </c>
      <c r="K146" s="1">
        <f t="shared" si="45"/>
        <v>126.35348921365599</v>
      </c>
      <c r="L146" s="1">
        <v>13.055999999999999</v>
      </c>
      <c r="M146" s="1">
        <f t="shared" si="42"/>
        <v>13.46</v>
      </c>
      <c r="N146" s="1">
        <v>1.0834900000000001</v>
      </c>
      <c r="O146" s="1">
        <f t="shared" si="46"/>
        <v>96.926222761044485</v>
      </c>
      <c r="P146" s="1">
        <v>3.0748199999999999</v>
      </c>
      <c r="Q146" s="1">
        <f t="shared" si="43"/>
        <v>3.09</v>
      </c>
      <c r="R146" s="1">
        <f t="shared" si="47"/>
        <v>82.505749304484894</v>
      </c>
      <c r="S146" s="1">
        <v>0.21509900000000001</v>
      </c>
      <c r="T146" s="1">
        <f t="shared" si="44"/>
        <v>0.22309999999999999</v>
      </c>
      <c r="U146" s="1">
        <v>0.33689799999999998</v>
      </c>
      <c r="V146" s="1">
        <v>38</v>
      </c>
      <c r="W146" s="1">
        <v>52.5</v>
      </c>
      <c r="X146" s="3">
        <f t="shared" si="48"/>
        <v>7.1807243300000012</v>
      </c>
      <c r="Y146">
        <f t="shared" si="36"/>
        <v>402.71168404022984</v>
      </c>
    </row>
    <row r="147" spans="1:25" outlineLevel="2" x14ac:dyDescent="0.15">
      <c r="A147" s="1">
        <v>891</v>
      </c>
      <c r="B147" s="2">
        <v>44417</v>
      </c>
      <c r="C147" s="1">
        <v>20212637</v>
      </c>
      <c r="D147" s="1">
        <v>54</v>
      </c>
      <c r="E147" s="1" t="s">
        <v>6</v>
      </c>
      <c r="F147" s="1" t="s">
        <v>138</v>
      </c>
      <c r="G147" s="2">
        <v>44731</v>
      </c>
      <c r="H147" s="4">
        <f t="shared" si="40"/>
        <v>314</v>
      </c>
      <c r="I147" s="1">
        <v>744</v>
      </c>
      <c r="J147" s="1">
        <f t="shared" si="41"/>
        <v>2.3694267515923566</v>
      </c>
      <c r="K147" s="1">
        <f t="shared" si="45"/>
        <v>82.734703226105935</v>
      </c>
      <c r="L147" s="1">
        <v>7.6786700000000003</v>
      </c>
      <c r="M147" s="1">
        <f t="shared" si="42"/>
        <v>8.34</v>
      </c>
      <c r="N147" s="1">
        <v>1.0320800000000001</v>
      </c>
      <c r="O147" s="1">
        <f t="shared" si="46"/>
        <v>92.327216667637728</v>
      </c>
      <c r="P147" s="1">
        <v>3.2356099999999999</v>
      </c>
      <c r="Q147" s="1">
        <f t="shared" si="43"/>
        <v>3.26</v>
      </c>
      <c r="R147" s="1">
        <f t="shared" si="47"/>
        <v>87.044900560718702</v>
      </c>
      <c r="S147" s="1">
        <v>0.119048</v>
      </c>
      <c r="T147" s="1">
        <f t="shared" si="44"/>
        <v>0.1321</v>
      </c>
      <c r="U147" s="1">
        <v>0.17748800000000001</v>
      </c>
      <c r="V147" s="1">
        <v>29.25</v>
      </c>
      <c r="W147" s="1">
        <v>50</v>
      </c>
      <c r="X147" s="3">
        <f t="shared" si="48"/>
        <v>6.2114441200000003</v>
      </c>
      <c r="Y147">
        <f t="shared" si="36"/>
        <v>354.43403712210011</v>
      </c>
    </row>
    <row r="148" spans="1:25" outlineLevel="2" x14ac:dyDescent="0.15">
      <c r="A148" s="1">
        <v>811</v>
      </c>
      <c r="B148" s="2">
        <v>44409</v>
      </c>
      <c r="C148" s="1">
        <v>20212636</v>
      </c>
      <c r="D148" s="1">
        <v>55</v>
      </c>
      <c r="E148" s="1" t="s">
        <v>6</v>
      </c>
      <c r="F148" s="1" t="s">
        <v>138</v>
      </c>
      <c r="G148" s="2">
        <v>44731</v>
      </c>
      <c r="H148" s="4">
        <f t="shared" si="40"/>
        <v>322</v>
      </c>
      <c r="I148" s="1">
        <v>724</v>
      </c>
      <c r="J148" s="1">
        <f t="shared" si="41"/>
        <v>2.2484472049689441</v>
      </c>
      <c r="K148" s="1">
        <f t="shared" si="45"/>
        <v>78.510387416558217</v>
      </c>
      <c r="L148" s="1">
        <v>8.3514400000000002</v>
      </c>
      <c r="M148" s="1">
        <f t="shared" si="42"/>
        <v>8.91</v>
      </c>
      <c r="N148" s="1">
        <v>1.15351</v>
      </c>
      <c r="O148" s="1">
        <f t="shared" si="46"/>
        <v>103.19003148814703</v>
      </c>
      <c r="P148" s="1">
        <v>3.6994400000000001</v>
      </c>
      <c r="Q148" s="1">
        <f t="shared" si="43"/>
        <v>3.7189999999999999</v>
      </c>
      <c r="R148" s="1">
        <f t="shared" si="47"/>
        <v>99.30060895254995</v>
      </c>
      <c r="S148" s="1">
        <v>0.12896199999999999</v>
      </c>
      <c r="T148" s="1">
        <f t="shared" si="44"/>
        <v>0.1399</v>
      </c>
      <c r="U148" s="1">
        <v>0.10874</v>
      </c>
      <c r="V148" s="1">
        <v>28</v>
      </c>
      <c r="W148" s="1">
        <v>49.5</v>
      </c>
      <c r="X148" s="3">
        <f t="shared" si="48"/>
        <v>5.8433900800000016</v>
      </c>
      <c r="Y148">
        <f t="shared" si="36"/>
        <v>384.19105934540221</v>
      </c>
    </row>
    <row r="149" spans="1:25" outlineLevel="2" x14ac:dyDescent="0.15">
      <c r="A149" s="1">
        <v>72021</v>
      </c>
      <c r="B149" s="2">
        <v>44397</v>
      </c>
      <c r="C149" s="1">
        <v>20211711</v>
      </c>
      <c r="D149" s="1">
        <v>68</v>
      </c>
      <c r="E149" s="1" t="s">
        <v>6</v>
      </c>
      <c r="F149" s="1" t="s">
        <v>138</v>
      </c>
      <c r="G149" s="2">
        <v>44731</v>
      </c>
      <c r="H149" s="4">
        <f t="shared" si="40"/>
        <v>334</v>
      </c>
      <c r="I149" s="1">
        <v>918</v>
      </c>
      <c r="J149" s="1">
        <f t="shared" si="41"/>
        <v>2.7485029940119761</v>
      </c>
      <c r="K149" s="1">
        <f t="shared" si="45"/>
        <v>95.971137057866073</v>
      </c>
      <c r="L149" s="1">
        <v>9.4987700000000004</v>
      </c>
      <c r="M149" s="1">
        <f t="shared" si="42"/>
        <v>9.89</v>
      </c>
      <c r="N149" s="1">
        <v>1.0347200000000001</v>
      </c>
      <c r="O149" s="1">
        <f t="shared" si="46"/>
        <v>92.563384263175436</v>
      </c>
      <c r="P149" s="1">
        <v>3.8353600000000001</v>
      </c>
      <c r="Q149" s="1">
        <f t="shared" si="43"/>
        <v>3.85</v>
      </c>
      <c r="R149" s="1">
        <f t="shared" si="47"/>
        <v>102.79842550882424</v>
      </c>
      <c r="S149" s="1">
        <v>0.117356</v>
      </c>
      <c r="T149" s="1">
        <f t="shared" si="44"/>
        <v>0.12509999999999999</v>
      </c>
      <c r="U149" s="1">
        <v>0.213892</v>
      </c>
      <c r="V149" s="1">
        <v>30.25</v>
      </c>
      <c r="W149" s="1">
        <v>50.5</v>
      </c>
      <c r="X149" s="3">
        <f t="shared" si="48"/>
        <v>6.1686531200000019</v>
      </c>
      <c r="Y149">
        <f t="shared" si="36"/>
        <v>383.89633109304123</v>
      </c>
    </row>
    <row r="150" spans="1:25" outlineLevel="2" x14ac:dyDescent="0.15">
      <c r="A150" s="1" t="s">
        <v>38</v>
      </c>
      <c r="B150" s="2">
        <v>44424</v>
      </c>
      <c r="C150" s="1">
        <v>20215907</v>
      </c>
      <c r="D150" s="1">
        <v>69</v>
      </c>
      <c r="E150" s="1" t="s">
        <v>6</v>
      </c>
      <c r="F150" s="1" t="s">
        <v>138</v>
      </c>
      <c r="G150" s="2">
        <v>44731</v>
      </c>
      <c r="H150" s="4">
        <f t="shared" si="40"/>
        <v>307</v>
      </c>
      <c r="I150" s="1">
        <v>856</v>
      </c>
      <c r="J150" s="1">
        <f t="shared" si="41"/>
        <v>2.7882736156351791</v>
      </c>
      <c r="K150" s="1">
        <f t="shared" si="45"/>
        <v>97.359831844443519</v>
      </c>
      <c r="L150" s="1">
        <v>9.2325900000000001</v>
      </c>
      <c r="M150" s="1">
        <f t="shared" si="42"/>
        <v>10</v>
      </c>
      <c r="N150" s="1">
        <v>1.07857</v>
      </c>
      <c r="O150" s="1">
        <f t="shared" si="46"/>
        <v>96.486092242087835</v>
      </c>
      <c r="P150" s="1">
        <v>2.3216399999999999</v>
      </c>
      <c r="Q150" s="1">
        <f t="shared" si="43"/>
        <v>2.3490000000000002</v>
      </c>
      <c r="R150" s="1">
        <f t="shared" si="47"/>
        <v>62.720390005254053</v>
      </c>
      <c r="S150" s="1">
        <v>0.176063</v>
      </c>
      <c r="T150" s="1">
        <f t="shared" si="44"/>
        <v>0.19109999999999999</v>
      </c>
      <c r="U150" s="1">
        <v>0.30166900000000002</v>
      </c>
      <c r="V150" s="1">
        <v>29.5</v>
      </c>
      <c r="W150" s="1">
        <v>51</v>
      </c>
      <c r="X150" s="3">
        <f t="shared" si="48"/>
        <v>6.8154718300000017</v>
      </c>
      <c r="Y150">
        <f t="shared" si="36"/>
        <v>353.05240633387325</v>
      </c>
    </row>
    <row r="151" spans="1:25" outlineLevel="2" x14ac:dyDescent="0.15">
      <c r="A151" s="1" t="s">
        <v>40</v>
      </c>
      <c r="B151" s="2">
        <v>44297</v>
      </c>
      <c r="C151" s="1">
        <v>20212089</v>
      </c>
      <c r="D151" s="1">
        <v>71</v>
      </c>
      <c r="E151" s="1" t="s">
        <v>6</v>
      </c>
      <c r="F151" s="1" t="s">
        <v>138</v>
      </c>
      <c r="G151" s="2">
        <v>44731</v>
      </c>
      <c r="H151" s="4">
        <f t="shared" si="40"/>
        <v>434</v>
      </c>
      <c r="I151" s="1">
        <v>1390</v>
      </c>
      <c r="J151" s="1">
        <f t="shared" si="41"/>
        <v>3.2027649769585254</v>
      </c>
      <c r="K151" s="1">
        <f t="shared" si="45"/>
        <v>111.83287674689744</v>
      </c>
      <c r="L151" s="1">
        <v>14.6419</v>
      </c>
      <c r="M151" s="1">
        <f t="shared" si="42"/>
        <v>13.88</v>
      </c>
      <c r="N151" s="1">
        <v>1.0533699999999999</v>
      </c>
      <c r="O151" s="1">
        <f t="shared" si="46"/>
        <v>94.231765193773285</v>
      </c>
      <c r="P151" s="1">
        <v>3.7742399999999998</v>
      </c>
      <c r="Q151" s="1">
        <f t="shared" si="43"/>
        <v>3.7469999999999999</v>
      </c>
      <c r="R151" s="1">
        <f t="shared" si="47"/>
        <v>100.0482338653414</v>
      </c>
      <c r="S151" s="1">
        <v>0.29472399999999999</v>
      </c>
      <c r="T151" s="1">
        <f t="shared" si="44"/>
        <v>0.2797</v>
      </c>
      <c r="U151" s="1">
        <v>0.35363699999999998</v>
      </c>
      <c r="V151" s="1">
        <v>38</v>
      </c>
      <c r="W151" s="1">
        <v>54</v>
      </c>
      <c r="X151" s="3">
        <f t="shared" si="48"/>
        <v>6.7006537200000009</v>
      </c>
      <c r="Y151">
        <f t="shared" si="36"/>
        <v>400.34464099978538</v>
      </c>
    </row>
    <row r="152" spans="1:25" outlineLevel="2" x14ac:dyDescent="0.15">
      <c r="A152" s="1" t="s">
        <v>41</v>
      </c>
      <c r="B152" s="2">
        <v>44278</v>
      </c>
      <c r="C152" s="1">
        <v>20210327</v>
      </c>
      <c r="D152" s="1">
        <v>76</v>
      </c>
      <c r="E152" s="1" t="s">
        <v>6</v>
      </c>
      <c r="F152" s="1" t="s">
        <v>138</v>
      </c>
      <c r="G152" s="2">
        <v>44731</v>
      </c>
      <c r="H152" s="4">
        <f t="shared" si="40"/>
        <v>453</v>
      </c>
      <c r="I152" s="1">
        <v>1255</v>
      </c>
      <c r="J152" s="1">
        <f t="shared" si="41"/>
        <v>2.7704194260485653</v>
      </c>
      <c r="K152" s="1">
        <f t="shared" si="45"/>
        <v>96.736406336227915</v>
      </c>
      <c r="L152" s="1">
        <v>14.9068</v>
      </c>
      <c r="M152" s="1">
        <f t="shared" si="42"/>
        <v>13.95</v>
      </c>
      <c r="N152" s="1">
        <v>1.1877899999999999</v>
      </c>
      <c r="O152" s="1">
        <f t="shared" si="46"/>
        <v>106.2566319332352</v>
      </c>
      <c r="P152" s="1">
        <v>4.0025000000000004</v>
      </c>
      <c r="Q152" s="1">
        <f t="shared" si="43"/>
        <v>3.968</v>
      </c>
      <c r="R152" s="1">
        <f t="shared" si="47"/>
        <v>105.94913049844534</v>
      </c>
      <c r="S152" s="1">
        <v>0.28182000000000001</v>
      </c>
      <c r="T152" s="1">
        <f t="shared" si="44"/>
        <v>0.26300000000000001</v>
      </c>
      <c r="U152" s="1">
        <v>0.29985499999999998</v>
      </c>
      <c r="V152" s="1">
        <v>35.5</v>
      </c>
      <c r="W152" s="1">
        <v>54.5</v>
      </c>
      <c r="X152" s="3">
        <f t="shared" si="48"/>
        <v>6.7654151300000009</v>
      </c>
      <c r="Y152">
        <f t="shared" si="36"/>
        <v>415.19880070114368</v>
      </c>
    </row>
    <row r="153" spans="1:25" outlineLevel="2" x14ac:dyDescent="0.15">
      <c r="A153" s="1" t="s">
        <v>42</v>
      </c>
      <c r="B153" s="2">
        <v>44318</v>
      </c>
      <c r="C153" s="1">
        <v>20211996</v>
      </c>
      <c r="D153" s="1">
        <v>77</v>
      </c>
      <c r="E153" s="1" t="s">
        <v>6</v>
      </c>
      <c r="F153" s="1" t="s">
        <v>138</v>
      </c>
      <c r="G153" s="2">
        <v>44731</v>
      </c>
      <c r="H153" s="4">
        <f t="shared" si="40"/>
        <v>413</v>
      </c>
      <c r="I153" s="1">
        <v>1195</v>
      </c>
      <c r="J153" s="1">
        <f t="shared" si="41"/>
        <v>2.8934624697336564</v>
      </c>
      <c r="K153" s="1">
        <f t="shared" si="45"/>
        <v>101.03277451746899</v>
      </c>
      <c r="L153" s="1">
        <v>11.1866</v>
      </c>
      <c r="M153" s="1">
        <f t="shared" si="42"/>
        <v>10.64</v>
      </c>
      <c r="N153" s="1">
        <v>0.93611699999999998</v>
      </c>
      <c r="O153" s="1">
        <f t="shared" si="46"/>
        <v>83.742614027264366</v>
      </c>
      <c r="P153" s="1">
        <v>4.1425400000000003</v>
      </c>
      <c r="Q153" s="1">
        <f t="shared" si="43"/>
        <v>4.1230000000000002</v>
      </c>
      <c r="R153" s="1">
        <f t="shared" si="47"/>
        <v>110.08776840854087</v>
      </c>
      <c r="S153" s="1">
        <v>0.27992600000000001</v>
      </c>
      <c r="T153" s="1">
        <f t="shared" si="44"/>
        <v>0.26919999999999999</v>
      </c>
      <c r="U153" s="1">
        <v>0.338395</v>
      </c>
      <c r="V153" s="1">
        <v>38</v>
      </c>
      <c r="W153" s="1">
        <v>53</v>
      </c>
      <c r="X153" s="3">
        <f t="shared" si="48"/>
        <v>6.4217710300000022</v>
      </c>
      <c r="Y153">
        <f t="shared" si="36"/>
        <v>378.60577098053858</v>
      </c>
    </row>
    <row r="154" spans="1:25" outlineLevel="2" x14ac:dyDescent="0.15">
      <c r="A154" s="1">
        <v>104</v>
      </c>
      <c r="B154" s="2">
        <v>44301</v>
      </c>
      <c r="C154" s="1">
        <v>20210577</v>
      </c>
      <c r="D154" s="1">
        <v>78</v>
      </c>
      <c r="E154" s="1" t="s">
        <v>6</v>
      </c>
      <c r="F154" s="1" t="s">
        <v>138</v>
      </c>
      <c r="G154" s="2">
        <v>44731</v>
      </c>
      <c r="H154" s="4">
        <f t="shared" si="40"/>
        <v>430</v>
      </c>
      <c r="I154" s="1">
        <v>1145</v>
      </c>
      <c r="J154" s="1">
        <f t="shared" si="41"/>
        <v>2.6627906976744184</v>
      </c>
      <c r="K154" s="1">
        <f t="shared" si="45"/>
        <v>92.978269101281143</v>
      </c>
      <c r="L154" s="1">
        <v>11.951499999999999</v>
      </c>
      <c r="M154" s="1">
        <f t="shared" si="42"/>
        <v>11.23</v>
      </c>
      <c r="N154" s="1">
        <v>1.0438000000000001</v>
      </c>
      <c r="O154" s="1">
        <f t="shared" si="46"/>
        <v>93.375657659949084</v>
      </c>
      <c r="P154" s="1">
        <v>4.5934999999999997</v>
      </c>
      <c r="Q154" s="1">
        <f t="shared" si="43"/>
        <v>4.5670000000000002</v>
      </c>
      <c r="R154" s="1">
        <f t="shared" si="47"/>
        <v>121.94296345423383</v>
      </c>
      <c r="S154" s="1">
        <v>0.18713199999999999</v>
      </c>
      <c r="T154" s="1">
        <f t="shared" si="44"/>
        <v>0.1729</v>
      </c>
      <c r="U154" s="1">
        <v>0.23102200000000001</v>
      </c>
      <c r="V154" s="1">
        <v>33</v>
      </c>
      <c r="W154" s="1">
        <v>51.5</v>
      </c>
      <c r="X154" s="3">
        <f t="shared" si="48"/>
        <v>5.4863460000000011</v>
      </c>
      <c r="Y154">
        <f t="shared" si="36"/>
        <v>401.67254787541316</v>
      </c>
    </row>
    <row r="155" spans="1:25" outlineLevel="2" x14ac:dyDescent="0.15">
      <c r="A155" s="1">
        <v>728</v>
      </c>
      <c r="B155" s="2">
        <v>44405</v>
      </c>
      <c r="C155" s="1">
        <v>20215481</v>
      </c>
      <c r="D155" s="1">
        <v>91</v>
      </c>
      <c r="E155" s="1" t="s">
        <v>6</v>
      </c>
      <c r="F155" s="1" t="s">
        <v>138</v>
      </c>
      <c r="G155" s="2">
        <v>44731</v>
      </c>
      <c r="H155" s="4">
        <f t="shared" si="40"/>
        <v>326</v>
      </c>
      <c r="I155" s="1">
        <v>1010</v>
      </c>
      <c r="J155" s="1">
        <f t="shared" si="41"/>
        <v>3.0981595092024539</v>
      </c>
      <c r="K155" s="1">
        <f t="shared" si="45"/>
        <v>108.18030452671363</v>
      </c>
      <c r="L155" s="1">
        <v>11.947100000000001</v>
      </c>
      <c r="M155" s="1">
        <f t="shared" si="42"/>
        <v>12.45</v>
      </c>
      <c r="N155" s="1">
        <v>1.1828799999999999</v>
      </c>
      <c r="O155" s="1">
        <f t="shared" si="46"/>
        <v>105.81739598850407</v>
      </c>
      <c r="P155" s="1">
        <v>4.4589800000000004</v>
      </c>
      <c r="Q155" s="1">
        <f t="shared" si="43"/>
        <v>4.4770000000000003</v>
      </c>
      <c r="R155" s="1">
        <f t="shared" si="47"/>
        <v>119.53988337740418</v>
      </c>
      <c r="S155" s="1">
        <v>0.38315199999999999</v>
      </c>
      <c r="T155" s="1">
        <f t="shared" si="44"/>
        <v>0.39300000000000002</v>
      </c>
      <c r="U155" s="1">
        <v>0.458343</v>
      </c>
      <c r="V155" s="1">
        <v>33.5</v>
      </c>
      <c r="W155" s="1">
        <v>48</v>
      </c>
      <c r="X155" s="3">
        <f t="shared" si="48"/>
        <v>5.0368369200000007</v>
      </c>
      <c r="Y155">
        <f t="shared" si="36"/>
        <v>439.35497988112593</v>
      </c>
    </row>
    <row r="156" spans="1:25" outlineLevel="2" x14ac:dyDescent="0.15">
      <c r="A156" s="1">
        <v>27</v>
      </c>
      <c r="B156" s="2">
        <v>44358</v>
      </c>
      <c r="C156" s="1">
        <v>20212606</v>
      </c>
      <c r="D156" s="1">
        <v>101</v>
      </c>
      <c r="E156" s="1" t="s">
        <v>6</v>
      </c>
      <c r="F156" s="1" t="s">
        <v>138</v>
      </c>
      <c r="G156" s="2">
        <v>44731</v>
      </c>
      <c r="H156" s="4">
        <f t="shared" si="40"/>
        <v>373</v>
      </c>
      <c r="I156" s="1">
        <v>1355</v>
      </c>
      <c r="J156" s="1">
        <f t="shared" si="41"/>
        <v>3.6327077747989276</v>
      </c>
      <c r="K156" s="1">
        <f t="shared" si="45"/>
        <v>126.84544877919257</v>
      </c>
      <c r="L156" s="1">
        <v>15.261900000000001</v>
      </c>
      <c r="M156" s="1">
        <f t="shared" si="42"/>
        <v>15.17</v>
      </c>
      <c r="N156" s="1">
        <v>1.1263399999999999</v>
      </c>
      <c r="O156" s="1">
        <f t="shared" si="46"/>
        <v>100.75947331740471</v>
      </c>
      <c r="P156" s="1">
        <v>4.4485999999999999</v>
      </c>
      <c r="Q156" s="1">
        <f t="shared" si="43"/>
        <v>4.4450000000000003</v>
      </c>
      <c r="R156" s="1">
        <f t="shared" si="47"/>
        <v>118.68545490564253</v>
      </c>
      <c r="S156" s="1">
        <v>0.260575</v>
      </c>
      <c r="T156" s="1">
        <f t="shared" si="44"/>
        <v>0.25869999999999999</v>
      </c>
      <c r="U156" s="1">
        <v>0.388903</v>
      </c>
      <c r="V156" s="1">
        <v>35.5</v>
      </c>
      <c r="W156" s="1">
        <v>52</v>
      </c>
      <c r="X156" s="3">
        <f t="shared" si="48"/>
        <v>6.3945680300000003</v>
      </c>
      <c r="Y156">
        <f t="shared" si="36"/>
        <v>447.04985031964452</v>
      </c>
    </row>
    <row r="157" spans="1:25" outlineLevel="2" x14ac:dyDescent="0.15">
      <c r="A157" s="1">
        <v>29</v>
      </c>
      <c r="B157" s="2">
        <v>44435</v>
      </c>
      <c r="C157" s="1">
        <v>20213403</v>
      </c>
      <c r="D157" s="1">
        <v>102</v>
      </c>
      <c r="E157" s="1" t="s">
        <v>6</v>
      </c>
      <c r="F157" s="1" t="s">
        <v>138</v>
      </c>
      <c r="G157" s="2">
        <v>44731</v>
      </c>
      <c r="H157" s="4">
        <f t="shared" si="40"/>
        <v>296</v>
      </c>
      <c r="I157" s="1">
        <v>908</v>
      </c>
      <c r="J157" s="1">
        <f t="shared" si="41"/>
        <v>3.0675675675675675</v>
      </c>
      <c r="K157" s="1">
        <f t="shared" si="45"/>
        <v>107.11210724626523</v>
      </c>
      <c r="L157" s="1">
        <v>10.8415</v>
      </c>
      <c r="M157" s="1">
        <f t="shared" si="42"/>
        <v>11.77</v>
      </c>
      <c r="N157" s="1">
        <v>1.194</v>
      </c>
      <c r="O157" s="1">
        <f t="shared" si="46"/>
        <v>106.81216252728416</v>
      </c>
      <c r="P157" s="1">
        <v>4.1908799999999999</v>
      </c>
      <c r="Q157" s="1">
        <f t="shared" si="43"/>
        <v>4.2240000000000002</v>
      </c>
      <c r="R157" s="1">
        <f t="shared" si="47"/>
        <v>112.78455827253859</v>
      </c>
      <c r="S157" s="1">
        <v>0.26739800000000002</v>
      </c>
      <c r="T157" s="1">
        <f t="shared" si="44"/>
        <v>0.28560000000000002</v>
      </c>
      <c r="U157" s="1">
        <v>0.31939699999999999</v>
      </c>
      <c r="V157" s="1">
        <v>27</v>
      </c>
      <c r="W157" s="1">
        <v>51</v>
      </c>
      <c r="X157" s="3">
        <f t="shared" si="48"/>
        <v>6.9854899200000018</v>
      </c>
      <c r="Y157">
        <f t="shared" si="36"/>
        <v>433.52099057337216</v>
      </c>
    </row>
    <row r="158" spans="1:25" outlineLevel="2" x14ac:dyDescent="0.15">
      <c r="A158" s="1" t="s">
        <v>67</v>
      </c>
      <c r="B158" s="2">
        <v>44358</v>
      </c>
      <c r="C158" s="1">
        <v>20215436</v>
      </c>
      <c r="D158" s="1">
        <v>120</v>
      </c>
      <c r="E158" s="1" t="s">
        <v>6</v>
      </c>
      <c r="F158" s="1" t="s">
        <v>138</v>
      </c>
      <c r="G158" s="2">
        <v>44731</v>
      </c>
      <c r="H158" s="4">
        <f t="shared" si="40"/>
        <v>373</v>
      </c>
      <c r="I158" s="1">
        <v>978</v>
      </c>
      <c r="J158" s="1">
        <f t="shared" si="41"/>
        <v>2.6219839142091153</v>
      </c>
      <c r="K158" s="1">
        <f t="shared" si="45"/>
        <v>91.553394026605417</v>
      </c>
      <c r="L158" s="1">
        <v>10.7601</v>
      </c>
      <c r="M158" s="1">
        <f t="shared" si="42"/>
        <v>10.66</v>
      </c>
      <c r="N158" s="1">
        <v>1.1002099999999999</v>
      </c>
      <c r="O158" s="1">
        <f t="shared" si="46"/>
        <v>98.42195086611666</v>
      </c>
      <c r="P158" s="1">
        <v>2.8207399999999998</v>
      </c>
      <c r="Q158" s="1">
        <f t="shared" si="43"/>
        <v>2.8170000000000002</v>
      </c>
      <c r="R158" s="1">
        <f t="shared" si="47"/>
        <v>75.216406404768279</v>
      </c>
      <c r="S158" s="1">
        <v>8.8089899999999999E-2</v>
      </c>
      <c r="T158" s="1">
        <f t="shared" si="44"/>
        <v>8.6199999999999999E-2</v>
      </c>
      <c r="U158" s="1">
        <v>0.12632599999999999</v>
      </c>
      <c r="V158" s="1">
        <v>30</v>
      </c>
      <c r="W158" s="1">
        <v>55</v>
      </c>
      <c r="X158" s="3">
        <f t="shared" si="48"/>
        <v>7.8953426300000009</v>
      </c>
      <c r="Y158">
        <f t="shared" si="36"/>
        <v>363.613702163607</v>
      </c>
    </row>
    <row r="159" spans="1:25" outlineLevel="2" x14ac:dyDescent="0.15">
      <c r="A159" s="1" t="s">
        <v>70</v>
      </c>
      <c r="B159" s="2">
        <v>44290</v>
      </c>
      <c r="C159" s="1">
        <v>20212025</v>
      </c>
      <c r="D159" s="1">
        <v>124</v>
      </c>
      <c r="E159" s="1" t="s">
        <v>6</v>
      </c>
      <c r="F159" s="1" t="s">
        <v>138</v>
      </c>
      <c r="G159" s="2">
        <v>44731</v>
      </c>
      <c r="H159" s="4">
        <f t="shared" si="40"/>
        <v>441</v>
      </c>
      <c r="I159" s="1">
        <v>1315</v>
      </c>
      <c r="J159" s="1">
        <f t="shared" si="41"/>
        <v>2.9818594104308391</v>
      </c>
      <c r="K159" s="1">
        <f t="shared" si="45"/>
        <v>104.1193838206526</v>
      </c>
      <c r="L159" s="1">
        <v>15.8444</v>
      </c>
      <c r="M159" s="1">
        <f t="shared" si="42"/>
        <v>15.01</v>
      </c>
      <c r="N159" s="1">
        <v>1.2049000000000001</v>
      </c>
      <c r="O159" s="1">
        <f t="shared" si="46"/>
        <v>107.78724843310276</v>
      </c>
      <c r="P159" s="1">
        <v>3.7838500000000002</v>
      </c>
      <c r="Q159" s="1">
        <f t="shared" si="43"/>
        <v>3.754</v>
      </c>
      <c r="R159" s="1">
        <f t="shared" si="47"/>
        <v>100.23514009353927</v>
      </c>
      <c r="S159" s="1">
        <v>0.263152</v>
      </c>
      <c r="T159" s="1">
        <f t="shared" si="44"/>
        <v>0.2467</v>
      </c>
      <c r="U159" s="1">
        <v>0.28342899999999999</v>
      </c>
      <c r="V159" s="1">
        <v>42.5</v>
      </c>
      <c r="W159" s="1">
        <v>53</v>
      </c>
      <c r="X159" s="3">
        <f t="shared" si="48"/>
        <v>6.1277032700000014</v>
      </c>
      <c r="Y159">
        <f t="shared" si="36"/>
        <v>419.92902078039737</v>
      </c>
    </row>
    <row r="160" spans="1:25" outlineLevel="2" x14ac:dyDescent="0.15">
      <c r="A160" s="1" t="s">
        <v>76</v>
      </c>
      <c r="B160" s="2">
        <v>44288</v>
      </c>
      <c r="C160" s="1">
        <v>20212998</v>
      </c>
      <c r="D160" s="1">
        <v>130</v>
      </c>
      <c r="E160" s="1" t="s">
        <v>6</v>
      </c>
      <c r="F160" s="1" t="s">
        <v>138</v>
      </c>
      <c r="G160" s="2">
        <v>44731</v>
      </c>
      <c r="H160" s="4">
        <f t="shared" si="40"/>
        <v>443</v>
      </c>
      <c r="I160" s="1">
        <v>1370</v>
      </c>
      <c r="J160" s="1">
        <f t="shared" si="41"/>
        <v>3.0925507900677203</v>
      </c>
      <c r="K160" s="1">
        <f t="shared" si="45"/>
        <v>107.98446149726404</v>
      </c>
      <c r="L160" s="1">
        <v>15.95</v>
      </c>
      <c r="M160" s="1">
        <f t="shared" si="42"/>
        <v>15.09</v>
      </c>
      <c r="N160" s="1">
        <v>1.1642300000000001</v>
      </c>
      <c r="O160" s="1">
        <f t="shared" si="46"/>
        <v>104.14901505790624</v>
      </c>
      <c r="P160" s="1">
        <v>3.8382800000000001</v>
      </c>
      <c r="Q160" s="1">
        <f t="shared" si="43"/>
        <v>3.8069999999999999</v>
      </c>
      <c r="R160" s="1">
        <f t="shared" si="47"/>
        <v>101.65028724989452</v>
      </c>
      <c r="S160" s="1">
        <v>0.25168099999999999</v>
      </c>
      <c r="T160" s="1">
        <f t="shared" si="44"/>
        <v>0.23480000000000001</v>
      </c>
      <c r="U160" s="1">
        <v>0.479655</v>
      </c>
      <c r="V160" s="1">
        <v>41.5</v>
      </c>
      <c r="W160" s="1">
        <v>54.5</v>
      </c>
      <c r="X160" s="3">
        <f t="shared" si="48"/>
        <v>6.8617609300000009</v>
      </c>
      <c r="Y160">
        <f t="shared" si="36"/>
        <v>417.93277886297102</v>
      </c>
    </row>
    <row r="161" spans="1:25" outlineLevel="2" x14ac:dyDescent="0.15">
      <c r="A161" s="1">
        <v>83</v>
      </c>
      <c r="B161" s="2">
        <v>44320</v>
      </c>
      <c r="C161" s="1">
        <v>20215722</v>
      </c>
      <c r="D161" s="1">
        <v>138</v>
      </c>
      <c r="E161" s="1" t="s">
        <v>6</v>
      </c>
      <c r="F161" s="1" t="s">
        <v>138</v>
      </c>
      <c r="G161" s="2">
        <v>44731</v>
      </c>
      <c r="H161" s="4">
        <f t="shared" si="40"/>
        <v>411</v>
      </c>
      <c r="I161" s="1">
        <v>1010</v>
      </c>
      <c r="J161" s="1">
        <f t="shared" si="41"/>
        <v>2.4574209245742091</v>
      </c>
      <c r="K161" s="1">
        <f t="shared" si="45"/>
        <v>85.807248846006445</v>
      </c>
      <c r="L161" s="1">
        <v>12.582100000000001</v>
      </c>
      <c r="M161" s="1">
        <f t="shared" si="42"/>
        <v>12.06</v>
      </c>
      <c r="N161" s="1">
        <v>1.2457499999999999</v>
      </c>
      <c r="O161" s="1">
        <f t="shared" si="46"/>
        <v>111.44158414435866</v>
      </c>
      <c r="P161" s="1">
        <v>3.1027900000000002</v>
      </c>
      <c r="Q161" s="1">
        <f t="shared" si="43"/>
        <v>3.0840000000000001</v>
      </c>
      <c r="R161" s="1">
        <f t="shared" si="47"/>
        <v>82.345543966029595</v>
      </c>
      <c r="S161" s="1">
        <v>0.25515700000000002</v>
      </c>
      <c r="T161" s="1">
        <f t="shared" si="44"/>
        <v>0.24479999999999999</v>
      </c>
      <c r="U161" s="1">
        <v>0.248227</v>
      </c>
      <c r="V161" s="1">
        <v>32.5</v>
      </c>
      <c r="W161" s="1">
        <v>50</v>
      </c>
      <c r="X161" s="3">
        <f t="shared" si="48"/>
        <v>4.9393618700000026</v>
      </c>
      <c r="Y161">
        <f t="shared" si="36"/>
        <v>391.03596110075335</v>
      </c>
    </row>
    <row r="162" spans="1:25" outlineLevel="2" x14ac:dyDescent="0.15">
      <c r="A162" s="1">
        <v>121</v>
      </c>
      <c r="B162" s="2">
        <v>44347</v>
      </c>
      <c r="C162" s="1">
        <v>20211763</v>
      </c>
      <c r="D162" s="1">
        <v>160</v>
      </c>
      <c r="E162" s="1" t="s">
        <v>6</v>
      </c>
      <c r="F162" s="1" t="s">
        <v>138</v>
      </c>
      <c r="G162" s="2">
        <v>44731</v>
      </c>
      <c r="H162" s="4">
        <f t="shared" si="40"/>
        <v>384</v>
      </c>
      <c r="I162" s="1">
        <v>1180</v>
      </c>
      <c r="J162" s="1">
        <f t="shared" si="41"/>
        <v>3.0729166666666665</v>
      </c>
      <c r="K162" s="1">
        <f t="shared" si="45"/>
        <v>107.29888496631652</v>
      </c>
      <c r="L162" s="1">
        <v>14.277900000000001</v>
      </c>
      <c r="M162" s="1">
        <f t="shared" si="42"/>
        <v>14.05</v>
      </c>
      <c r="N162" s="1">
        <v>1.2099899999999999</v>
      </c>
      <c r="O162" s="1">
        <f t="shared" si="46"/>
        <v>108.24258671389326</v>
      </c>
      <c r="P162" s="1">
        <v>3.7021999999999999</v>
      </c>
      <c r="Q162" s="1">
        <f t="shared" si="43"/>
        <v>3.694</v>
      </c>
      <c r="R162" s="1">
        <f t="shared" si="47"/>
        <v>98.633086708986156</v>
      </c>
      <c r="S162" s="1">
        <v>0.225212</v>
      </c>
      <c r="T162" s="1">
        <f t="shared" si="44"/>
        <v>0.2208</v>
      </c>
      <c r="U162" s="1">
        <v>0.24768599999999999</v>
      </c>
      <c r="V162" s="1">
        <v>37</v>
      </c>
      <c r="W162" s="1">
        <v>52</v>
      </c>
      <c r="X162" s="3">
        <f t="shared" si="48"/>
        <v>6.2578995200000005</v>
      </c>
      <c r="Y162">
        <f t="shared" si="36"/>
        <v>422.41714510308918</v>
      </c>
    </row>
    <row r="163" spans="1:25" outlineLevel="2" x14ac:dyDescent="0.15">
      <c r="A163" s="1" t="s">
        <v>88</v>
      </c>
      <c r="B163" s="2">
        <v>44270</v>
      </c>
      <c r="C163" s="1">
        <v>20210181</v>
      </c>
      <c r="D163" s="1">
        <v>161</v>
      </c>
      <c r="E163" s="1" t="s">
        <v>6</v>
      </c>
      <c r="F163" s="1" t="s">
        <v>138</v>
      </c>
      <c r="G163" s="2">
        <v>44731</v>
      </c>
      <c r="H163" s="4">
        <f t="shared" si="40"/>
        <v>461</v>
      </c>
      <c r="I163" s="1">
        <v>1230</v>
      </c>
      <c r="J163" s="1">
        <f t="shared" si="41"/>
        <v>2.6681127982646422</v>
      </c>
      <c r="K163" s="1">
        <f t="shared" si="45"/>
        <v>93.16410409811138</v>
      </c>
      <c r="L163" s="1">
        <v>13.6248</v>
      </c>
      <c r="M163" s="1">
        <f t="shared" si="42"/>
        <v>12.59</v>
      </c>
      <c r="N163" s="1">
        <v>1.10771</v>
      </c>
      <c r="O163" s="1">
        <f t="shared" si="46"/>
        <v>99.092881535257902</v>
      </c>
      <c r="P163" s="1">
        <v>4.6975800000000003</v>
      </c>
      <c r="Q163" s="1">
        <f t="shared" si="43"/>
        <v>4.66</v>
      </c>
      <c r="R163" s="1">
        <f t="shared" si="47"/>
        <v>124.42614620029116</v>
      </c>
      <c r="S163" s="1">
        <v>0.27163999999999999</v>
      </c>
      <c r="T163" s="1">
        <f t="shared" si="44"/>
        <v>0.25130000000000002</v>
      </c>
      <c r="U163" s="1">
        <v>0.56878300000000004</v>
      </c>
      <c r="V163" s="1">
        <v>35.5</v>
      </c>
      <c r="W163" s="1">
        <v>53</v>
      </c>
      <c r="X163" s="3">
        <f t="shared" si="48"/>
        <v>5.9363460700000026</v>
      </c>
      <c r="Y163">
        <f t="shared" si="36"/>
        <v>415.77601336891831</v>
      </c>
    </row>
    <row r="164" spans="1:25" outlineLevel="2" x14ac:dyDescent="0.15">
      <c r="A164" s="1" t="s">
        <v>91</v>
      </c>
      <c r="B164" s="2">
        <v>44350</v>
      </c>
      <c r="C164" s="1">
        <v>20212907</v>
      </c>
      <c r="D164" s="1">
        <v>168</v>
      </c>
      <c r="E164" s="1" t="s">
        <v>6</v>
      </c>
      <c r="F164" s="1" t="s">
        <v>138</v>
      </c>
      <c r="G164" s="2">
        <v>44731</v>
      </c>
      <c r="H164" s="4">
        <f t="shared" si="40"/>
        <v>381</v>
      </c>
      <c r="I164" s="1">
        <v>944</v>
      </c>
      <c r="J164" s="1">
        <f t="shared" si="41"/>
        <v>2.4776902887139109</v>
      </c>
      <c r="K164" s="1">
        <f t="shared" si="45"/>
        <v>86.515006461030026</v>
      </c>
      <c r="L164" s="1">
        <v>10.5037</v>
      </c>
      <c r="M164" s="1">
        <f t="shared" si="42"/>
        <v>10.31</v>
      </c>
      <c r="N164" s="1">
        <v>1.1126799999999999</v>
      </c>
      <c r="O164" s="1">
        <f t="shared" si="46"/>
        <v>99.537484925342142</v>
      </c>
      <c r="P164" s="1">
        <v>3.66134</v>
      </c>
      <c r="Q164" s="1">
        <f t="shared" si="43"/>
        <v>3.6539999999999999</v>
      </c>
      <c r="R164" s="1">
        <f t="shared" si="47"/>
        <v>97.565051119284078</v>
      </c>
      <c r="S164" s="1">
        <v>0.19193099999999999</v>
      </c>
      <c r="T164" s="1">
        <f t="shared" si="44"/>
        <v>0.18820000000000001</v>
      </c>
      <c r="U164" s="1">
        <v>0.248839</v>
      </c>
      <c r="V164" s="1">
        <v>30.25</v>
      </c>
      <c r="W164" s="1">
        <v>51</v>
      </c>
      <c r="X164" s="3">
        <f t="shared" si="48"/>
        <v>5.7941800700000012</v>
      </c>
      <c r="Y164">
        <f t="shared" si="36"/>
        <v>383.15502743099836</v>
      </c>
    </row>
    <row r="165" spans="1:25" outlineLevel="2" x14ac:dyDescent="0.15">
      <c r="A165" s="1">
        <v>642</v>
      </c>
      <c r="B165" s="2">
        <v>44257</v>
      </c>
      <c r="C165" s="1">
        <v>20211818</v>
      </c>
      <c r="D165" s="1">
        <v>169</v>
      </c>
      <c r="E165" s="1" t="s">
        <v>6</v>
      </c>
      <c r="F165" s="1" t="s">
        <v>138</v>
      </c>
      <c r="G165" s="2">
        <v>44731</v>
      </c>
      <c r="H165" s="4">
        <f t="shared" si="40"/>
        <v>474</v>
      </c>
      <c r="I165" s="1">
        <v>1325</v>
      </c>
      <c r="J165" s="1">
        <f t="shared" si="41"/>
        <v>2.7953586497890295</v>
      </c>
      <c r="K165" s="1">
        <f t="shared" si="45"/>
        <v>97.607224255992733</v>
      </c>
      <c r="L165" s="1">
        <v>14.323499999999999</v>
      </c>
      <c r="M165" s="1">
        <f t="shared" si="42"/>
        <v>13.17</v>
      </c>
      <c r="N165" s="1">
        <v>1.0810200000000001</v>
      </c>
      <c r="O165" s="1">
        <f t="shared" si="46"/>
        <v>96.705262927340655</v>
      </c>
      <c r="P165" s="1">
        <v>4.0409899999999999</v>
      </c>
      <c r="Q165" s="1">
        <f t="shared" si="43"/>
        <v>3.9990000000000001</v>
      </c>
      <c r="R165" s="1">
        <f t="shared" si="47"/>
        <v>106.77685808046445</v>
      </c>
      <c r="S165" s="1">
        <v>0.191664</v>
      </c>
      <c r="T165" s="1">
        <f t="shared" si="44"/>
        <v>0.16889999999999999</v>
      </c>
      <c r="U165" s="1">
        <v>0.24765100000000001</v>
      </c>
      <c r="V165" s="1">
        <v>38</v>
      </c>
      <c r="W165" s="1">
        <v>54.5</v>
      </c>
      <c r="X165" s="3">
        <f t="shared" si="48"/>
        <v>6.5757639200000018</v>
      </c>
      <c r="Y165">
        <f t="shared" si="36"/>
        <v>397.79460819113854</v>
      </c>
    </row>
    <row r="166" spans="1:25" outlineLevel="2" x14ac:dyDescent="0.15">
      <c r="A166" s="1" t="s">
        <v>97</v>
      </c>
      <c r="B166" s="2">
        <v>44262</v>
      </c>
      <c r="C166" s="1">
        <v>20211474</v>
      </c>
      <c r="D166" s="1">
        <v>176</v>
      </c>
      <c r="E166" s="1" t="s">
        <v>6</v>
      </c>
      <c r="F166" s="1" t="s">
        <v>138</v>
      </c>
      <c r="G166" s="2">
        <v>44731</v>
      </c>
      <c r="H166" s="4">
        <f t="shared" si="40"/>
        <v>469</v>
      </c>
      <c r="I166" s="1">
        <v>1315</v>
      </c>
      <c r="J166" s="1">
        <f t="shared" si="41"/>
        <v>2.8038379530916844</v>
      </c>
      <c r="K166" s="1">
        <f t="shared" si="45"/>
        <v>97.903301204494227</v>
      </c>
      <c r="L166" s="1">
        <v>14.4925</v>
      </c>
      <c r="M166" s="1">
        <f t="shared" si="42"/>
        <v>13.38</v>
      </c>
      <c r="N166" s="1">
        <v>1.10209</v>
      </c>
      <c r="O166" s="1">
        <f t="shared" si="46"/>
        <v>98.590130820514744</v>
      </c>
      <c r="P166" s="1">
        <v>4.0370400000000002</v>
      </c>
      <c r="Q166" s="1">
        <f t="shared" si="43"/>
        <v>3.9969999999999999</v>
      </c>
      <c r="R166" s="1">
        <f t="shared" si="47"/>
        <v>106.72345630097932</v>
      </c>
      <c r="S166" s="1">
        <v>0.30108299999999999</v>
      </c>
      <c r="T166" s="1">
        <f t="shared" si="44"/>
        <v>0.27929999999999999</v>
      </c>
      <c r="U166" s="1">
        <v>0.35464600000000002</v>
      </c>
      <c r="V166" s="1">
        <v>39.75</v>
      </c>
      <c r="W166" s="1">
        <v>55.5</v>
      </c>
      <c r="X166" s="3">
        <f t="shared" si="48"/>
        <v>7.122825970000001</v>
      </c>
      <c r="Y166">
        <f t="shared" si="36"/>
        <v>401.80701914650302</v>
      </c>
    </row>
    <row r="167" spans="1:25" outlineLevel="2" x14ac:dyDescent="0.15">
      <c r="A167" s="1">
        <v>2110</v>
      </c>
      <c r="B167" s="2">
        <v>44260</v>
      </c>
      <c r="C167" s="1">
        <v>20210293</v>
      </c>
      <c r="D167" s="1">
        <v>190</v>
      </c>
      <c r="E167" s="1" t="s">
        <v>6</v>
      </c>
      <c r="F167" s="1" t="s">
        <v>138</v>
      </c>
      <c r="G167" s="2">
        <v>44731</v>
      </c>
      <c r="H167" s="4">
        <f t="shared" si="40"/>
        <v>471</v>
      </c>
      <c r="I167" s="1">
        <v>1005</v>
      </c>
      <c r="J167" s="1">
        <f t="shared" si="41"/>
        <v>2.1337579617834397</v>
      </c>
      <c r="K167" s="1">
        <f t="shared" si="45"/>
        <v>74.505713926735183</v>
      </c>
      <c r="L167" s="1">
        <v>11.6911</v>
      </c>
      <c r="M167" s="1">
        <f t="shared" si="42"/>
        <v>10.56</v>
      </c>
      <c r="N167" s="1">
        <v>1.1632899999999999</v>
      </c>
      <c r="O167" s="1">
        <f t="shared" si="46"/>
        <v>104.0649250807072</v>
      </c>
      <c r="P167" s="1">
        <v>2.5425499999999999</v>
      </c>
      <c r="Q167" s="1">
        <f t="shared" si="43"/>
        <v>2.5019999999999998</v>
      </c>
      <c r="R167" s="1">
        <f t="shared" si="47"/>
        <v>66.805626135864472</v>
      </c>
      <c r="S167" s="1">
        <v>0.16938900000000001</v>
      </c>
      <c r="T167" s="1">
        <f t="shared" si="44"/>
        <v>0.1472</v>
      </c>
      <c r="U167" s="1">
        <v>0.17835799999999999</v>
      </c>
      <c r="V167" s="1">
        <v>32</v>
      </c>
      <c r="W167" s="1">
        <v>50</v>
      </c>
      <c r="X167" s="3">
        <f t="shared" si="48"/>
        <v>4.3359142700000026</v>
      </c>
      <c r="Y167">
        <f t="shared" si="36"/>
        <v>349.44119022401406</v>
      </c>
    </row>
    <row r="168" spans="1:25" s="9" customFormat="1" outlineLevel="1" x14ac:dyDescent="0.15">
      <c r="A168" s="5"/>
      <c r="B168" s="6"/>
      <c r="C168" s="5"/>
      <c r="D168" s="5"/>
      <c r="E168" s="5" t="s">
        <v>142</v>
      </c>
      <c r="F168" s="5"/>
      <c r="G168" s="6"/>
      <c r="H168" s="7"/>
      <c r="I168" s="5"/>
      <c r="J168" s="5">
        <f>SUBTOTAL(1,J137:J167)</f>
        <v>2.8638849952926559</v>
      </c>
      <c r="K168" s="5"/>
      <c r="L168" s="5"/>
      <c r="M168" s="5">
        <f>SUBTOTAL(1,M137:M167)</f>
        <v>12.419032258064515</v>
      </c>
      <c r="N168" s="5">
        <f>SUBTOTAL(1,N137:N167)</f>
        <v>1.1178502258064515</v>
      </c>
      <c r="O168" s="5"/>
      <c r="P168" s="5"/>
      <c r="Q168" s="5">
        <f>SUBTOTAL(1,Q137:Q167)</f>
        <v>3.7451935483870962</v>
      </c>
      <c r="R168" s="5"/>
      <c r="S168" s="5"/>
      <c r="T168" s="5"/>
      <c r="U168" s="5"/>
      <c r="V168" s="5"/>
      <c r="W168" s="5"/>
      <c r="X168" s="8"/>
      <c r="Y168"/>
    </row>
    <row r="169" spans="1:25" outlineLevel="2" x14ac:dyDescent="0.15">
      <c r="A169" s="1">
        <v>5170</v>
      </c>
      <c r="B169" s="2">
        <v>44381</v>
      </c>
      <c r="C169" s="1">
        <v>20216207</v>
      </c>
      <c r="D169" s="1">
        <v>13</v>
      </c>
      <c r="E169" s="1" t="s">
        <v>4</v>
      </c>
      <c r="F169" s="1" t="s">
        <v>137</v>
      </c>
      <c r="G169" s="2">
        <v>44731</v>
      </c>
      <c r="H169" s="4">
        <f t="shared" ref="H169:H189" si="49">G169-B169</f>
        <v>350</v>
      </c>
      <c r="I169" s="1">
        <v>912</v>
      </c>
      <c r="J169" s="1">
        <f t="shared" ref="J169:J189" si="50">I169/H169</f>
        <v>2.6057142857142859</v>
      </c>
      <c r="K169" s="1">
        <f>J169/J$190*100</f>
        <v>107.79393326446834</v>
      </c>
      <c r="L169" s="1">
        <v>11.252700000000001</v>
      </c>
      <c r="M169" s="1">
        <f t="shared" ref="M169:M189" si="51">ROUND(L169+4.42*(LN(365)-LN(H169)),2)</f>
        <v>11.44</v>
      </c>
      <c r="N169" s="1">
        <v>1.2338499999999999</v>
      </c>
      <c r="O169" s="1">
        <f>N169/N$190*100</f>
        <v>105.23164009766602</v>
      </c>
      <c r="P169" s="1">
        <v>3.1461299999999999</v>
      </c>
      <c r="Q169" s="1">
        <f t="shared" ref="Q169:Q189" si="52">ROUND(P169+0.16*(LN(365)-LN(H169)),3)</f>
        <v>3.153</v>
      </c>
      <c r="R169" s="1">
        <f>Q169/Q$190*100</f>
        <v>78.977313390109487</v>
      </c>
      <c r="S169" s="1">
        <v>0.17732000000000001</v>
      </c>
      <c r="T169" s="1">
        <f t="shared" ref="T169:T189" si="53">ROUND(S169+0.087*(LN(365)-LN(H169)),4)</f>
        <v>0.18099999999999999</v>
      </c>
      <c r="U169" s="1">
        <v>0.26641199999999998</v>
      </c>
      <c r="W169" s="1">
        <v>50.5</v>
      </c>
      <c r="X169" s="3">
        <f t="shared" si="35"/>
        <v>6.9075825000000002</v>
      </c>
      <c r="Y169">
        <f t="shared" si="36"/>
        <v>397.23452684990986</v>
      </c>
    </row>
    <row r="170" spans="1:25" outlineLevel="2" x14ac:dyDescent="0.15">
      <c r="A170" s="1" t="s">
        <v>18</v>
      </c>
      <c r="B170" s="2">
        <v>44385</v>
      </c>
      <c r="C170" s="1">
        <v>20216192</v>
      </c>
      <c r="D170" s="1">
        <v>24</v>
      </c>
      <c r="E170" s="1" t="s">
        <v>4</v>
      </c>
      <c r="F170" s="1" t="s">
        <v>137</v>
      </c>
      <c r="G170" s="2">
        <v>44731</v>
      </c>
      <c r="H170" s="4">
        <f t="shared" si="49"/>
        <v>346</v>
      </c>
      <c r="I170" s="1">
        <v>1005</v>
      </c>
      <c r="J170" s="1">
        <f t="shared" si="50"/>
        <v>2.9046242774566475</v>
      </c>
      <c r="K170" s="1">
        <f t="shared" ref="K170:K189" si="54">J170/J$190*100</f>
        <v>120.15932722903588</v>
      </c>
      <c r="L170" s="1">
        <v>10.232900000000001</v>
      </c>
      <c r="M170" s="1">
        <f t="shared" si="51"/>
        <v>10.47</v>
      </c>
      <c r="N170" s="1">
        <v>1.0182</v>
      </c>
      <c r="O170" s="1">
        <f t="shared" ref="O170:O189" si="55">N170/N$190*100</f>
        <v>86.839450457870527</v>
      </c>
      <c r="P170" s="1">
        <v>3.2584900000000001</v>
      </c>
      <c r="Q170" s="1">
        <f t="shared" si="52"/>
        <v>3.2669999999999999</v>
      </c>
      <c r="R170" s="1">
        <f t="shared" ref="R170:R189" si="56">Q170/Q$190*100</f>
        <v>81.832820439418867</v>
      </c>
      <c r="S170" s="1">
        <v>0.17080600000000001</v>
      </c>
      <c r="T170" s="1">
        <f t="shared" si="53"/>
        <v>0.17549999999999999</v>
      </c>
      <c r="U170" s="1">
        <v>0.31840800000000002</v>
      </c>
      <c r="W170" s="1">
        <v>52</v>
      </c>
      <c r="X170" s="3">
        <f t="shared" si="35"/>
        <v>7.6950463999999981</v>
      </c>
      <c r="Y170">
        <f t="shared" si="36"/>
        <v>375.67104858419583</v>
      </c>
    </row>
    <row r="171" spans="1:25" outlineLevel="2" x14ac:dyDescent="0.15">
      <c r="A171" s="1" t="s">
        <v>24</v>
      </c>
      <c r="B171" s="2">
        <v>44315</v>
      </c>
      <c r="C171" s="1">
        <v>20212946</v>
      </c>
      <c r="D171" s="1">
        <v>39</v>
      </c>
      <c r="E171" s="1" t="s">
        <v>4</v>
      </c>
      <c r="F171" s="1" t="s">
        <v>137</v>
      </c>
      <c r="G171" s="2">
        <v>44731</v>
      </c>
      <c r="H171" s="4">
        <f t="shared" si="49"/>
        <v>416</v>
      </c>
      <c r="I171" s="1">
        <v>1150</v>
      </c>
      <c r="J171" s="1">
        <f t="shared" si="50"/>
        <v>2.7644230769230771</v>
      </c>
      <c r="K171" s="1">
        <f t="shared" si="54"/>
        <v>114.35944389694168</v>
      </c>
      <c r="L171" s="1">
        <v>12.9031</v>
      </c>
      <c r="M171" s="1">
        <f t="shared" si="51"/>
        <v>12.33</v>
      </c>
      <c r="N171" s="1">
        <v>1.12201</v>
      </c>
      <c r="O171" s="1">
        <f t="shared" si="55"/>
        <v>95.693117077426152</v>
      </c>
      <c r="P171" s="1">
        <v>4.4866299999999999</v>
      </c>
      <c r="Q171" s="1">
        <f t="shared" si="52"/>
        <v>4.4660000000000002</v>
      </c>
      <c r="R171" s="1">
        <f t="shared" si="56"/>
        <v>111.86574107206755</v>
      </c>
      <c r="S171" s="1">
        <v>0.25503399999999998</v>
      </c>
      <c r="T171" s="1">
        <f t="shared" si="53"/>
        <v>0.2437</v>
      </c>
      <c r="U171" s="1">
        <v>0.30109999999999998</v>
      </c>
      <c r="W171" s="1">
        <v>53.5</v>
      </c>
      <c r="X171" s="3">
        <f t="shared" si="35"/>
        <v>7.8328979999999966</v>
      </c>
      <c r="Y171">
        <f t="shared" si="36"/>
        <v>417.61141912386154</v>
      </c>
    </row>
    <row r="172" spans="1:25" outlineLevel="2" x14ac:dyDescent="0.15">
      <c r="A172" s="1" t="s">
        <v>112</v>
      </c>
      <c r="B172" s="2">
        <v>44319</v>
      </c>
      <c r="C172" s="1">
        <v>20212018</v>
      </c>
      <c r="D172" s="1">
        <v>40</v>
      </c>
      <c r="E172" s="1" t="s">
        <v>4</v>
      </c>
      <c r="F172" s="1" t="s">
        <v>137</v>
      </c>
      <c r="G172" s="2">
        <v>44731</v>
      </c>
      <c r="H172" s="4">
        <f t="shared" si="49"/>
        <v>412</v>
      </c>
      <c r="I172" s="1">
        <v>1125</v>
      </c>
      <c r="J172" s="1">
        <f t="shared" si="50"/>
        <v>2.7305825242718447</v>
      </c>
      <c r="K172" s="1">
        <f t="shared" si="54"/>
        <v>112.95951824349663</v>
      </c>
      <c r="L172" s="1">
        <v>12.5025</v>
      </c>
      <c r="M172" s="1">
        <f t="shared" si="51"/>
        <v>11.97</v>
      </c>
      <c r="N172" s="1">
        <v>1.1113299999999999</v>
      </c>
      <c r="O172" s="1">
        <f t="shared" si="55"/>
        <v>94.78224953579381</v>
      </c>
      <c r="P172" s="1">
        <v>4.3980899999999998</v>
      </c>
      <c r="Q172" s="1">
        <f t="shared" si="52"/>
        <v>4.3789999999999996</v>
      </c>
      <c r="R172" s="1">
        <f t="shared" si="56"/>
        <v>109.68653832391038</v>
      </c>
      <c r="S172" s="1">
        <v>0.378139</v>
      </c>
      <c r="T172" s="1">
        <f t="shared" si="53"/>
        <v>0.36759999999999998</v>
      </c>
      <c r="U172" s="1">
        <v>0.44744699999999998</v>
      </c>
      <c r="W172" s="1">
        <v>54</v>
      </c>
      <c r="X172" s="3">
        <f t="shared" si="35"/>
        <v>8.1156856000000008</v>
      </c>
      <c r="Y172">
        <f t="shared" si="36"/>
        <v>412.21055563899466</v>
      </c>
    </row>
    <row r="173" spans="1:25" outlineLevel="2" x14ac:dyDescent="0.15">
      <c r="A173" s="1" t="s">
        <v>28</v>
      </c>
      <c r="B173" s="2">
        <v>44354</v>
      </c>
      <c r="C173" s="1">
        <v>20211780</v>
      </c>
      <c r="D173" s="1">
        <v>47</v>
      </c>
      <c r="E173" s="1" t="s">
        <v>4</v>
      </c>
      <c r="F173" s="1" t="s">
        <v>137</v>
      </c>
      <c r="G173" s="2">
        <v>44731</v>
      </c>
      <c r="H173" s="4">
        <f t="shared" si="49"/>
        <v>377</v>
      </c>
      <c r="I173" s="1">
        <v>1110</v>
      </c>
      <c r="J173" s="1">
        <f t="shared" si="50"/>
        <v>2.9442970822281169</v>
      </c>
      <c r="K173" s="1">
        <f t="shared" si="54"/>
        <v>121.80052315500356</v>
      </c>
      <c r="L173" s="1">
        <v>13.25</v>
      </c>
      <c r="M173" s="1">
        <f t="shared" si="51"/>
        <v>13.11</v>
      </c>
      <c r="N173" s="1">
        <v>1.1936899999999999</v>
      </c>
      <c r="O173" s="1">
        <f t="shared" si="55"/>
        <v>101.80650522201479</v>
      </c>
      <c r="P173" s="1">
        <v>4.1057399999999999</v>
      </c>
      <c r="Q173" s="1">
        <f t="shared" si="52"/>
        <v>4.101</v>
      </c>
      <c r="R173" s="1">
        <f t="shared" si="56"/>
        <v>102.7231088527875</v>
      </c>
      <c r="S173" s="1">
        <v>0.283279</v>
      </c>
      <c r="T173" s="1">
        <f t="shared" si="53"/>
        <v>0.28050000000000003</v>
      </c>
      <c r="U173" s="1">
        <v>0.38990000000000002</v>
      </c>
      <c r="W173" s="1">
        <v>52.5</v>
      </c>
      <c r="X173" s="3">
        <f t="shared" si="35"/>
        <v>7.6541841499999972</v>
      </c>
      <c r="Y173">
        <f t="shared" si="36"/>
        <v>428.13664245182065</v>
      </c>
    </row>
    <row r="174" spans="1:25" outlineLevel="2" x14ac:dyDescent="0.15">
      <c r="A174" s="1" t="s">
        <v>111</v>
      </c>
      <c r="B174" s="2">
        <v>44347</v>
      </c>
      <c r="C174" s="1">
        <v>20213080</v>
      </c>
      <c r="D174" s="1">
        <v>60</v>
      </c>
      <c r="E174" s="1" t="s">
        <v>4</v>
      </c>
      <c r="F174" s="1" t="s">
        <v>137</v>
      </c>
      <c r="G174" s="2">
        <v>44731</v>
      </c>
      <c r="H174" s="4">
        <f t="shared" si="49"/>
        <v>384</v>
      </c>
      <c r="I174" s="1">
        <v>1035</v>
      </c>
      <c r="J174" s="1">
        <f t="shared" si="50"/>
        <v>2.6953125</v>
      </c>
      <c r="K174" s="1">
        <f t="shared" si="54"/>
        <v>111.50045779951813</v>
      </c>
      <c r="L174" s="1">
        <v>11.2392</v>
      </c>
      <c r="M174" s="1">
        <f t="shared" si="51"/>
        <v>11.01</v>
      </c>
      <c r="N174" s="1">
        <v>1.0859099999999999</v>
      </c>
      <c r="O174" s="1">
        <f t="shared" si="55"/>
        <v>92.614248327152012</v>
      </c>
      <c r="P174" s="1">
        <v>3.6587999999999998</v>
      </c>
      <c r="Q174" s="1">
        <f t="shared" si="52"/>
        <v>3.6509999999999998</v>
      </c>
      <c r="R174" s="1">
        <f t="shared" si="56"/>
        <v>91.451370500250462</v>
      </c>
      <c r="S174" s="1">
        <v>0.33506999999999998</v>
      </c>
      <c r="T174" s="1">
        <f t="shared" si="53"/>
        <v>0.33069999999999999</v>
      </c>
      <c r="U174" s="1">
        <v>0.45939200000000002</v>
      </c>
      <c r="W174" s="1">
        <v>52.5</v>
      </c>
      <c r="X174" s="3">
        <f t="shared" si="35"/>
        <v>7.5925515999999975</v>
      </c>
      <c r="Y174">
        <f t="shared" si="36"/>
        <v>388.1803249540726</v>
      </c>
    </row>
    <row r="175" spans="1:25" outlineLevel="2" x14ac:dyDescent="0.15">
      <c r="A175" s="1" t="s">
        <v>113</v>
      </c>
      <c r="B175" s="2">
        <v>44268</v>
      </c>
      <c r="C175" s="1">
        <v>20215985</v>
      </c>
      <c r="D175" s="1">
        <v>63</v>
      </c>
      <c r="E175" s="1" t="s">
        <v>4</v>
      </c>
      <c r="F175" s="1" t="s">
        <v>137</v>
      </c>
      <c r="G175" s="2">
        <v>44731</v>
      </c>
      <c r="H175" s="4">
        <f t="shared" si="49"/>
        <v>463</v>
      </c>
      <c r="I175" s="1">
        <v>890</v>
      </c>
      <c r="J175" s="1">
        <f t="shared" si="50"/>
        <v>1.9222462203023758</v>
      </c>
      <c r="K175" s="1">
        <f t="shared" si="54"/>
        <v>79.520031004608299</v>
      </c>
      <c r="L175" s="1">
        <v>11.112399999999999</v>
      </c>
      <c r="M175" s="1">
        <f t="shared" si="51"/>
        <v>10.06</v>
      </c>
      <c r="N175" s="1">
        <v>1.24858</v>
      </c>
      <c r="O175" s="1">
        <f t="shared" si="55"/>
        <v>106.48792089244547</v>
      </c>
      <c r="P175" s="1">
        <v>3.9931100000000002</v>
      </c>
      <c r="Q175" s="1">
        <f t="shared" si="52"/>
        <v>3.9550000000000001</v>
      </c>
      <c r="R175" s="1">
        <f t="shared" si="56"/>
        <v>99.066055965075492</v>
      </c>
      <c r="S175" s="1">
        <v>0.27928500000000001</v>
      </c>
      <c r="T175" s="1">
        <f t="shared" si="53"/>
        <v>0.2586</v>
      </c>
      <c r="U175" s="1">
        <v>0.33629100000000001</v>
      </c>
      <c r="W175" s="1">
        <v>48.5</v>
      </c>
      <c r="X175" s="3">
        <f t="shared" si="35"/>
        <v>4.9664098499999998</v>
      </c>
      <c r="Y175">
        <f t="shared" si="36"/>
        <v>391.56192875457475</v>
      </c>
    </row>
    <row r="176" spans="1:25" outlineLevel="2" x14ac:dyDescent="0.15">
      <c r="A176" s="1" t="s">
        <v>116</v>
      </c>
      <c r="B176" s="2">
        <v>44350</v>
      </c>
      <c r="C176" s="1">
        <v>20212379</v>
      </c>
      <c r="D176" s="1">
        <v>82</v>
      </c>
      <c r="E176" s="1" t="s">
        <v>4</v>
      </c>
      <c r="F176" s="1" t="s">
        <v>137</v>
      </c>
      <c r="G176" s="2">
        <v>44731</v>
      </c>
      <c r="H176" s="4">
        <f t="shared" si="49"/>
        <v>381</v>
      </c>
      <c r="I176" s="1">
        <v>882</v>
      </c>
      <c r="J176" s="1">
        <f t="shared" si="50"/>
        <v>2.3149606299212597</v>
      </c>
      <c r="K176" s="1">
        <f t="shared" si="54"/>
        <v>95.765952936470768</v>
      </c>
      <c r="L176" s="1">
        <v>10.376899999999999</v>
      </c>
      <c r="M176" s="1">
        <f t="shared" si="51"/>
        <v>10.19</v>
      </c>
      <c r="N176" s="1">
        <v>1.17652</v>
      </c>
      <c r="O176" s="1">
        <f t="shared" si="55"/>
        <v>100.3421236031171</v>
      </c>
      <c r="P176" s="1">
        <v>4.8991400000000001</v>
      </c>
      <c r="Q176" s="1">
        <f t="shared" si="52"/>
        <v>4.8920000000000003</v>
      </c>
      <c r="R176" s="1">
        <f t="shared" si="56"/>
        <v>122.53632004580261</v>
      </c>
      <c r="S176" s="1">
        <v>0.250865</v>
      </c>
      <c r="T176" s="1">
        <f t="shared" si="53"/>
        <v>0.24709999999999999</v>
      </c>
      <c r="U176" s="1">
        <v>0.31966600000000001</v>
      </c>
      <c r="W176" s="1">
        <v>50.5</v>
      </c>
      <c r="X176" s="3">
        <f t="shared" si="35"/>
        <v>6.6163545500000005</v>
      </c>
      <c r="Y176">
        <f t="shared" si="36"/>
        <v>418.98652018850754</v>
      </c>
    </row>
    <row r="177" spans="1:25" outlineLevel="2" x14ac:dyDescent="0.15">
      <c r="A177" s="1" t="s">
        <v>114</v>
      </c>
      <c r="B177" s="2">
        <v>44324</v>
      </c>
      <c r="C177" s="1">
        <v>20211593</v>
      </c>
      <c r="D177" s="1">
        <v>83</v>
      </c>
      <c r="E177" s="1" t="s">
        <v>4</v>
      </c>
      <c r="F177" s="1" t="s">
        <v>137</v>
      </c>
      <c r="G177" s="2">
        <v>44731</v>
      </c>
      <c r="H177" s="4">
        <f t="shared" si="49"/>
        <v>407</v>
      </c>
      <c r="I177" s="1">
        <v>886</v>
      </c>
      <c r="J177" s="1">
        <f t="shared" si="50"/>
        <v>2.176904176904177</v>
      </c>
      <c r="K177" s="1">
        <f t="shared" si="54"/>
        <v>90.054794132590928</v>
      </c>
      <c r="L177" s="1">
        <v>9.5152400000000004</v>
      </c>
      <c r="M177" s="1">
        <f t="shared" si="51"/>
        <v>9.0299999999999994</v>
      </c>
      <c r="N177" s="1">
        <v>1.07395</v>
      </c>
      <c r="O177" s="1">
        <f t="shared" si="55"/>
        <v>91.594213140080583</v>
      </c>
      <c r="P177" s="1">
        <v>2.7818999999999998</v>
      </c>
      <c r="Q177" s="1">
        <f t="shared" si="52"/>
        <v>2.7639999999999998</v>
      </c>
      <c r="R177" s="1">
        <f t="shared" si="56"/>
        <v>69.23352179202746</v>
      </c>
      <c r="S177" s="1">
        <v>0.17884800000000001</v>
      </c>
      <c r="T177" s="1">
        <f t="shared" si="53"/>
        <v>0.1694</v>
      </c>
      <c r="U177" s="1">
        <v>0.33685599999999999</v>
      </c>
      <c r="W177" s="1">
        <v>48</v>
      </c>
      <c r="X177" s="3">
        <f t="shared" si="35"/>
        <v>5.1357578000000004</v>
      </c>
      <c r="Y177">
        <f t="shared" si="36"/>
        <v>342.4767422047795</v>
      </c>
    </row>
    <row r="178" spans="1:25" outlineLevel="2" x14ac:dyDescent="0.15">
      <c r="A178" s="1" t="s">
        <v>115</v>
      </c>
      <c r="B178" s="2">
        <v>44426</v>
      </c>
      <c r="C178" s="1">
        <v>20215872</v>
      </c>
      <c r="D178" s="1">
        <v>84</v>
      </c>
      <c r="E178" s="1" t="s">
        <v>4</v>
      </c>
      <c r="F178" s="1" t="s">
        <v>137</v>
      </c>
      <c r="G178" s="2">
        <v>44731</v>
      </c>
      <c r="H178" s="4">
        <f t="shared" si="49"/>
        <v>305</v>
      </c>
      <c r="I178" s="1">
        <v>622</v>
      </c>
      <c r="J178" s="1">
        <f t="shared" si="50"/>
        <v>2.0393442622950819</v>
      </c>
      <c r="K178" s="1">
        <f t="shared" si="54"/>
        <v>84.36417627147955</v>
      </c>
      <c r="L178" s="1">
        <v>7.88964</v>
      </c>
      <c r="M178" s="1">
        <f t="shared" si="51"/>
        <v>8.68</v>
      </c>
      <c r="N178" s="1">
        <v>1.2684299999999999</v>
      </c>
      <c r="O178" s="1">
        <f t="shared" si="55"/>
        <v>108.18087226898126</v>
      </c>
      <c r="P178" s="1">
        <v>3.6294499999999998</v>
      </c>
      <c r="Q178" s="1">
        <f t="shared" si="52"/>
        <v>3.6579999999999999</v>
      </c>
      <c r="R178" s="1">
        <f t="shared" si="56"/>
        <v>91.626708652401049</v>
      </c>
      <c r="S178" s="1">
        <v>0.24048600000000001</v>
      </c>
      <c r="T178" s="1">
        <f t="shared" si="53"/>
        <v>0.25609999999999999</v>
      </c>
      <c r="U178" s="1">
        <v>0.30014800000000003</v>
      </c>
      <c r="W178" s="1">
        <v>44</v>
      </c>
      <c r="X178" s="3">
        <f t="shared" si="35"/>
        <v>4.1598429999999977</v>
      </c>
      <c r="Y178">
        <f t="shared" si="36"/>
        <v>392.35262946184309</v>
      </c>
    </row>
    <row r="179" spans="1:25" outlineLevel="2" x14ac:dyDescent="0.15">
      <c r="A179" s="1" t="s">
        <v>46</v>
      </c>
      <c r="B179" s="2">
        <v>44311</v>
      </c>
      <c r="C179" s="1">
        <v>20211418</v>
      </c>
      <c r="D179" s="1">
        <v>88</v>
      </c>
      <c r="E179" s="1" t="s">
        <v>4</v>
      </c>
      <c r="F179" s="1" t="s">
        <v>137</v>
      </c>
      <c r="G179" s="2">
        <v>44731</v>
      </c>
      <c r="H179" s="4">
        <f t="shared" si="49"/>
        <v>420</v>
      </c>
      <c r="I179" s="1">
        <v>970</v>
      </c>
      <c r="J179" s="1">
        <f t="shared" si="50"/>
        <v>2.3095238095238093</v>
      </c>
      <c r="K179" s="1">
        <f t="shared" si="54"/>
        <v>95.541040996467714</v>
      </c>
      <c r="L179" s="1">
        <v>10.4514</v>
      </c>
      <c r="M179" s="1">
        <f t="shared" si="51"/>
        <v>9.83</v>
      </c>
      <c r="N179" s="1">
        <v>1.0774600000000001</v>
      </c>
      <c r="O179" s="1">
        <f t="shared" si="55"/>
        <v>91.89357129280809</v>
      </c>
      <c r="P179" s="1">
        <v>3.6942599999999999</v>
      </c>
      <c r="Q179" s="1">
        <f t="shared" si="52"/>
        <v>3.6720000000000002</v>
      </c>
      <c r="R179" s="1">
        <f t="shared" si="56"/>
        <v>91.977384956702195</v>
      </c>
      <c r="S179" s="1">
        <v>0.21135599999999999</v>
      </c>
      <c r="T179" s="1">
        <f t="shared" si="53"/>
        <v>0.1991</v>
      </c>
      <c r="U179" s="1">
        <v>0.30456499999999997</v>
      </c>
      <c r="W179" s="1">
        <v>51</v>
      </c>
      <c r="X179" s="3">
        <f t="shared" si="35"/>
        <v>6.541917999999999</v>
      </c>
      <c r="Y179">
        <f t="shared" si="36"/>
        <v>371.30556853878613</v>
      </c>
    </row>
    <row r="180" spans="1:25" outlineLevel="2" x14ac:dyDescent="0.15">
      <c r="A180" s="1" t="s">
        <v>54</v>
      </c>
      <c r="B180" s="2">
        <v>44321</v>
      </c>
      <c r="C180" s="1">
        <v>20212409</v>
      </c>
      <c r="D180" s="1">
        <v>97</v>
      </c>
      <c r="E180" s="1" t="s">
        <v>4</v>
      </c>
      <c r="F180" s="1" t="s">
        <v>137</v>
      </c>
      <c r="G180" s="2">
        <v>44731</v>
      </c>
      <c r="H180" s="4">
        <f t="shared" si="49"/>
        <v>410</v>
      </c>
      <c r="I180" s="1">
        <v>1015</v>
      </c>
      <c r="J180" s="1">
        <f t="shared" si="50"/>
        <v>2.475609756097561</v>
      </c>
      <c r="K180" s="1">
        <f t="shared" si="54"/>
        <v>102.41173190041283</v>
      </c>
      <c r="L180" s="1">
        <v>11.982200000000001</v>
      </c>
      <c r="M180" s="1">
        <f t="shared" si="51"/>
        <v>11.47</v>
      </c>
      <c r="N180" s="1">
        <v>1.1805099999999999</v>
      </c>
      <c r="O180" s="1">
        <f t="shared" si="55"/>
        <v>100.68241962288424</v>
      </c>
      <c r="P180" s="1">
        <v>3.5020799999999999</v>
      </c>
      <c r="Q180" s="1">
        <f t="shared" si="52"/>
        <v>3.4830000000000001</v>
      </c>
      <c r="R180" s="1">
        <f t="shared" si="56"/>
        <v>87.243254848636639</v>
      </c>
      <c r="S180" s="1">
        <v>0.30024099999999998</v>
      </c>
      <c r="T180" s="1">
        <f t="shared" si="53"/>
        <v>0.29010000000000002</v>
      </c>
      <c r="U180" s="1">
        <v>0.53120900000000004</v>
      </c>
      <c r="W180" s="1">
        <v>52</v>
      </c>
      <c r="X180" s="3">
        <f t="shared" si="35"/>
        <v>7.1244479999999974</v>
      </c>
      <c r="Y180">
        <f t="shared" si="36"/>
        <v>391.01982599481795</v>
      </c>
    </row>
    <row r="181" spans="1:25" outlineLevel="2" x14ac:dyDescent="0.15">
      <c r="A181" s="1" t="s">
        <v>55</v>
      </c>
      <c r="B181" s="2">
        <v>44265</v>
      </c>
      <c r="C181" s="1">
        <v>20211416</v>
      </c>
      <c r="D181" s="1">
        <v>98</v>
      </c>
      <c r="E181" s="1" t="s">
        <v>4</v>
      </c>
      <c r="F181" s="1" t="s">
        <v>137</v>
      </c>
      <c r="G181" s="2">
        <v>44731</v>
      </c>
      <c r="H181" s="4">
        <f t="shared" si="49"/>
        <v>466</v>
      </c>
      <c r="I181" s="1">
        <v>928</v>
      </c>
      <c r="J181" s="1">
        <f t="shared" si="50"/>
        <v>1.9914163090128756</v>
      </c>
      <c r="K181" s="1">
        <f t="shared" si="54"/>
        <v>82.381479002661962</v>
      </c>
      <c r="L181" s="1">
        <v>11.082599999999999</v>
      </c>
      <c r="M181" s="1">
        <f t="shared" si="51"/>
        <v>10</v>
      </c>
      <c r="N181" s="1">
        <v>1.19425</v>
      </c>
      <c r="O181" s="1">
        <f t="shared" si="55"/>
        <v>101.85426606689441</v>
      </c>
      <c r="P181" s="1">
        <v>4.5911900000000001</v>
      </c>
      <c r="Q181" s="1">
        <f t="shared" si="52"/>
        <v>4.5519999999999996</v>
      </c>
      <c r="R181" s="1">
        <f t="shared" si="56"/>
        <v>114.01989551277461</v>
      </c>
      <c r="S181" s="1">
        <v>0.37830900000000001</v>
      </c>
      <c r="T181" s="1">
        <f t="shared" si="53"/>
        <v>0.35709999999999997</v>
      </c>
      <c r="U181" s="1">
        <v>0.44300699999999998</v>
      </c>
      <c r="W181" s="1">
        <v>51</v>
      </c>
      <c r="X181" s="3">
        <f t="shared" si="35"/>
        <v>6.2156169999999973</v>
      </c>
      <c r="Y181">
        <f t="shared" si="36"/>
        <v>400.10990664922542</v>
      </c>
    </row>
    <row r="182" spans="1:25" outlineLevel="2" x14ac:dyDescent="0.15">
      <c r="A182" s="1" t="s">
        <v>117</v>
      </c>
      <c r="B182" s="2">
        <v>44349</v>
      </c>
      <c r="C182" s="1">
        <v>20213005</v>
      </c>
      <c r="D182" s="1">
        <v>123</v>
      </c>
      <c r="E182" s="1" t="s">
        <v>4</v>
      </c>
      <c r="F182" s="1" t="s">
        <v>137</v>
      </c>
      <c r="G182" s="2">
        <v>44731</v>
      </c>
      <c r="H182" s="4">
        <f t="shared" si="49"/>
        <v>382</v>
      </c>
      <c r="I182" s="1">
        <v>950</v>
      </c>
      <c r="J182" s="1">
        <f t="shared" si="50"/>
        <v>2.4869109947643979</v>
      </c>
      <c r="K182" s="1">
        <f t="shared" si="54"/>
        <v>102.87924477138937</v>
      </c>
      <c r="L182" s="1">
        <v>10.9407</v>
      </c>
      <c r="M182" s="1">
        <f t="shared" si="51"/>
        <v>10.74</v>
      </c>
      <c r="N182" s="1">
        <v>1.1516500000000001</v>
      </c>
      <c r="O182" s="1">
        <f t="shared" si="55"/>
        <v>98.221030367124925</v>
      </c>
      <c r="P182" s="1">
        <v>4.6030699999999998</v>
      </c>
      <c r="Q182" s="1">
        <f t="shared" si="52"/>
        <v>4.5960000000000001</v>
      </c>
      <c r="R182" s="1">
        <f t="shared" si="56"/>
        <v>115.12202104057825</v>
      </c>
      <c r="S182" s="1">
        <v>0.33884700000000001</v>
      </c>
      <c r="T182" s="1">
        <f t="shared" si="53"/>
        <v>0.33489999999999998</v>
      </c>
      <c r="U182" s="1">
        <v>0.335984</v>
      </c>
      <c r="W182" s="1">
        <v>49</v>
      </c>
      <c r="X182" s="3">
        <f t="shared" si="35"/>
        <v>5.8554865999999999</v>
      </c>
      <c r="Y182">
        <f t="shared" si="36"/>
        <v>414.44332654621746</v>
      </c>
    </row>
    <row r="183" spans="1:25" outlineLevel="2" x14ac:dyDescent="0.15">
      <c r="A183" s="1" t="s">
        <v>118</v>
      </c>
      <c r="B183" s="2">
        <v>44381</v>
      </c>
      <c r="C183" s="1">
        <v>20215606</v>
      </c>
      <c r="D183" s="1">
        <v>149</v>
      </c>
      <c r="E183" s="1" t="s">
        <v>4</v>
      </c>
      <c r="F183" s="1" t="s">
        <v>137</v>
      </c>
      <c r="G183" s="2">
        <v>44731</v>
      </c>
      <c r="H183" s="4">
        <f t="shared" si="49"/>
        <v>350</v>
      </c>
      <c r="I183" s="1">
        <v>830</v>
      </c>
      <c r="J183" s="1">
        <f t="shared" si="50"/>
        <v>2.3714285714285714</v>
      </c>
      <c r="K183" s="1">
        <f t="shared" si="54"/>
        <v>98.10193487884726</v>
      </c>
      <c r="L183" s="1">
        <v>9.6557999999999993</v>
      </c>
      <c r="M183" s="1">
        <f t="shared" si="51"/>
        <v>9.84</v>
      </c>
      <c r="N183" s="1">
        <v>1.1633500000000001</v>
      </c>
      <c r="O183" s="1">
        <f t="shared" si="55"/>
        <v>99.218890876216548</v>
      </c>
      <c r="P183" s="1">
        <v>4.06881</v>
      </c>
      <c r="Q183" s="1">
        <f t="shared" si="52"/>
        <v>4.0759999999999996</v>
      </c>
      <c r="R183" s="1">
        <f t="shared" si="56"/>
        <v>102.09690116653545</v>
      </c>
      <c r="S183" s="1">
        <v>0.46054400000000001</v>
      </c>
      <c r="T183" s="1">
        <f t="shared" si="53"/>
        <v>0.4642</v>
      </c>
      <c r="U183" s="1">
        <v>0.35369</v>
      </c>
      <c r="W183" s="1">
        <v>48.5</v>
      </c>
      <c r="X183" s="3">
        <f t="shared" si="35"/>
        <v>5.9098524999999986</v>
      </c>
      <c r="Y183">
        <f t="shared" si="36"/>
        <v>398.6366177978158</v>
      </c>
    </row>
    <row r="184" spans="1:25" outlineLevel="2" x14ac:dyDescent="0.15">
      <c r="A184" s="1" t="s">
        <v>119</v>
      </c>
      <c r="B184" s="2">
        <v>44274</v>
      </c>
      <c r="C184" s="1">
        <v>20210552</v>
      </c>
      <c r="D184" s="1">
        <v>155</v>
      </c>
      <c r="E184" s="1" t="s">
        <v>4</v>
      </c>
      <c r="F184" s="1" t="s">
        <v>137</v>
      </c>
      <c r="G184" s="2">
        <v>44731</v>
      </c>
      <c r="H184" s="4">
        <f t="shared" si="49"/>
        <v>457</v>
      </c>
      <c r="I184" s="1">
        <v>1120</v>
      </c>
      <c r="J184" s="1">
        <f t="shared" si="50"/>
        <v>2.4507658643326038</v>
      </c>
      <c r="K184" s="1">
        <f t="shared" si="54"/>
        <v>101.38398268568749</v>
      </c>
      <c r="L184" s="1">
        <v>13.7963</v>
      </c>
      <c r="M184" s="1">
        <f t="shared" si="51"/>
        <v>12.8</v>
      </c>
      <c r="N184" s="1">
        <v>1.2318100000000001</v>
      </c>
      <c r="O184" s="1">
        <f t="shared" si="55"/>
        <v>105.05765416274751</v>
      </c>
      <c r="P184" s="1">
        <v>4.0734199999999996</v>
      </c>
      <c r="Q184" s="1">
        <f t="shared" si="52"/>
        <v>4.0369999999999999</v>
      </c>
      <c r="R184" s="1">
        <f t="shared" si="56"/>
        <v>101.12001717598223</v>
      </c>
      <c r="S184" s="1">
        <v>0.389519</v>
      </c>
      <c r="T184" s="1">
        <f t="shared" si="53"/>
        <v>0.37</v>
      </c>
      <c r="U184" s="1">
        <v>0.47808</v>
      </c>
      <c r="W184" s="1">
        <v>51.5</v>
      </c>
      <c r="X184" s="3">
        <f t="shared" si="35"/>
        <v>6.5280898500000006</v>
      </c>
      <c r="Y184">
        <f t="shared" si="36"/>
        <v>412.61930818716473</v>
      </c>
    </row>
    <row r="185" spans="1:25" outlineLevel="2" x14ac:dyDescent="0.15">
      <c r="A185" s="1" t="s">
        <v>92</v>
      </c>
      <c r="B185" s="2">
        <v>44388</v>
      </c>
      <c r="C185" s="1">
        <v>20215976</v>
      </c>
      <c r="D185" s="1">
        <v>170</v>
      </c>
      <c r="E185" s="1" t="s">
        <v>4</v>
      </c>
      <c r="F185" s="1" t="s">
        <v>137</v>
      </c>
      <c r="G185" s="2">
        <v>44731</v>
      </c>
      <c r="H185" s="4">
        <f t="shared" si="49"/>
        <v>343</v>
      </c>
      <c r="I185" s="1">
        <v>872</v>
      </c>
      <c r="J185" s="1">
        <f t="shared" si="50"/>
        <v>2.5422740524781342</v>
      </c>
      <c r="K185" s="1">
        <f t="shared" si="54"/>
        <v>105.16951956522598</v>
      </c>
      <c r="L185" s="1">
        <v>10.6836</v>
      </c>
      <c r="M185" s="1">
        <f t="shared" si="51"/>
        <v>10.96</v>
      </c>
      <c r="N185" s="1">
        <v>1.2251799999999999</v>
      </c>
      <c r="O185" s="1">
        <f t="shared" si="55"/>
        <v>104.49219987426224</v>
      </c>
      <c r="P185" s="1">
        <v>4.2217000000000002</v>
      </c>
      <c r="Q185" s="1">
        <f t="shared" si="52"/>
        <v>4.2320000000000002</v>
      </c>
      <c r="R185" s="1">
        <f t="shared" si="56"/>
        <v>106.00443712874829</v>
      </c>
      <c r="S185" s="1">
        <v>0.30054599999999998</v>
      </c>
      <c r="T185" s="1">
        <f t="shared" si="53"/>
        <v>0.30599999999999999</v>
      </c>
      <c r="U185" s="1">
        <v>0.33604699999999998</v>
      </c>
      <c r="W185" s="1">
        <v>48.5</v>
      </c>
      <c r="X185" s="3">
        <f t="shared" si="35"/>
        <v>5.9805598499999979</v>
      </c>
      <c r="Y185">
        <f t="shared" si="36"/>
        <v>420.15835644249876</v>
      </c>
    </row>
    <row r="186" spans="1:25" outlineLevel="2" x14ac:dyDescent="0.15">
      <c r="A186" s="1" t="s">
        <v>103</v>
      </c>
      <c r="B186" s="2">
        <v>44313</v>
      </c>
      <c r="C186" s="1">
        <v>20212021</v>
      </c>
      <c r="D186" s="1">
        <v>183</v>
      </c>
      <c r="E186" s="1" t="s">
        <v>4</v>
      </c>
      <c r="F186" s="1" t="s">
        <v>137</v>
      </c>
      <c r="G186" s="2">
        <v>44731</v>
      </c>
      <c r="H186" s="4">
        <f t="shared" si="49"/>
        <v>418</v>
      </c>
      <c r="I186" s="1">
        <v>974</v>
      </c>
      <c r="J186" s="1">
        <f t="shared" si="50"/>
        <v>2.3301435406698565</v>
      </c>
      <c r="K186" s="1">
        <f t="shared" si="54"/>
        <v>96.394043927477469</v>
      </c>
      <c r="L186" s="1">
        <v>12.5055</v>
      </c>
      <c r="M186" s="1">
        <f t="shared" si="51"/>
        <v>11.91</v>
      </c>
      <c r="N186" s="1">
        <v>1.28393</v>
      </c>
      <c r="O186" s="1">
        <f t="shared" si="55"/>
        <v>109.50282422547015</v>
      </c>
      <c r="P186" s="1">
        <v>4.1744700000000003</v>
      </c>
      <c r="Q186" s="1">
        <f t="shared" si="52"/>
        <v>4.1529999999999996</v>
      </c>
      <c r="R186" s="1">
        <f t="shared" si="56"/>
        <v>104.02562084019178</v>
      </c>
      <c r="S186" s="1">
        <v>0.33604699999999998</v>
      </c>
      <c r="T186" s="1">
        <f t="shared" si="53"/>
        <v>0.32429999999999998</v>
      </c>
      <c r="U186" s="1">
        <v>0.49530099999999999</v>
      </c>
      <c r="W186" s="1">
        <v>51.5</v>
      </c>
      <c r="X186" s="3">
        <f t="shared" si="35"/>
        <v>6.8095197000000018</v>
      </c>
      <c r="Y186">
        <f t="shared" si="36"/>
        <v>419.42531321860952</v>
      </c>
    </row>
    <row r="187" spans="1:25" outlineLevel="2" x14ac:dyDescent="0.15">
      <c r="A187" s="1" t="s">
        <v>105</v>
      </c>
      <c r="B187" s="2">
        <v>44375</v>
      </c>
      <c r="C187" s="1">
        <v>20213038</v>
      </c>
      <c r="D187" s="1">
        <v>186</v>
      </c>
      <c r="E187" s="1" t="s">
        <v>4</v>
      </c>
      <c r="F187" s="1" t="s">
        <v>137</v>
      </c>
      <c r="G187" s="2">
        <v>44731</v>
      </c>
      <c r="H187" s="4">
        <f t="shared" si="49"/>
        <v>356</v>
      </c>
      <c r="I187" s="1">
        <v>770</v>
      </c>
      <c r="J187" s="1">
        <f t="shared" si="50"/>
        <v>2.1629213483146068</v>
      </c>
      <c r="K187" s="1">
        <f t="shared" si="54"/>
        <v>89.476348483313046</v>
      </c>
      <c r="L187" s="1">
        <v>9.3620900000000002</v>
      </c>
      <c r="M187" s="1">
        <f t="shared" si="51"/>
        <v>9.4700000000000006</v>
      </c>
      <c r="N187" s="1">
        <v>1.2158599999999999</v>
      </c>
      <c r="O187" s="1">
        <f t="shared" si="55"/>
        <v>103.69732295590892</v>
      </c>
      <c r="P187" s="1">
        <v>4.5455699999999997</v>
      </c>
      <c r="Q187" s="1">
        <f t="shared" si="52"/>
        <v>4.55</v>
      </c>
      <c r="R187" s="1">
        <f t="shared" si="56"/>
        <v>113.96979889787444</v>
      </c>
      <c r="S187" s="1">
        <v>0.192994</v>
      </c>
      <c r="T187" s="1">
        <f t="shared" si="53"/>
        <v>0.19520000000000001</v>
      </c>
      <c r="U187" s="1">
        <v>0.251577</v>
      </c>
      <c r="W187" s="1">
        <v>49.5</v>
      </c>
      <c r="X187" s="3">
        <f t="shared" si="35"/>
        <v>6.3497053999999995</v>
      </c>
      <c r="Y187">
        <f t="shared" si="36"/>
        <v>410.84079329300533</v>
      </c>
    </row>
    <row r="188" spans="1:25" outlineLevel="2" x14ac:dyDescent="0.15">
      <c r="A188" s="1" t="s">
        <v>106</v>
      </c>
      <c r="B188" s="2">
        <v>44381</v>
      </c>
      <c r="C188" s="1">
        <v>20213039</v>
      </c>
      <c r="D188" s="1">
        <v>187</v>
      </c>
      <c r="E188" s="1" t="s">
        <v>4</v>
      </c>
      <c r="F188" s="1" t="s">
        <v>137</v>
      </c>
      <c r="G188" s="2">
        <v>44731</v>
      </c>
      <c r="H188" s="4">
        <f t="shared" si="49"/>
        <v>350</v>
      </c>
      <c r="I188" s="1">
        <v>854</v>
      </c>
      <c r="J188" s="1">
        <f t="shared" si="50"/>
        <v>2.44</v>
      </c>
      <c r="K188" s="1">
        <f t="shared" si="54"/>
        <v>100.93861733317537</v>
      </c>
      <c r="L188" s="1">
        <v>10.0024</v>
      </c>
      <c r="M188" s="1">
        <f t="shared" si="51"/>
        <v>10.19</v>
      </c>
      <c r="N188" s="1">
        <v>1.1712400000000001</v>
      </c>
      <c r="O188" s="1">
        <f t="shared" si="55"/>
        <v>99.891807065680894</v>
      </c>
      <c r="P188" s="1">
        <v>4.1605800000000004</v>
      </c>
      <c r="Q188" s="1">
        <f t="shared" si="52"/>
        <v>4.1669999999999998</v>
      </c>
      <c r="R188" s="1">
        <f t="shared" si="56"/>
        <v>104.37629714449292</v>
      </c>
      <c r="S188" s="1">
        <v>0.31493100000000002</v>
      </c>
      <c r="T188" s="1">
        <f t="shared" si="53"/>
        <v>0.31859999999999999</v>
      </c>
      <c r="U188" s="1">
        <v>0.47774899999999998</v>
      </c>
      <c r="W188" s="1">
        <v>49.5</v>
      </c>
      <c r="X188" s="3">
        <f t="shared" si="35"/>
        <v>6.408717499999999</v>
      </c>
      <c r="Y188">
        <f t="shared" si="36"/>
        <v>405.0985286090301</v>
      </c>
    </row>
    <row r="189" spans="1:25" outlineLevel="2" x14ac:dyDescent="0.15">
      <c r="A189" s="1" t="s">
        <v>110</v>
      </c>
      <c r="B189" s="2">
        <v>44270</v>
      </c>
      <c r="C189" s="1">
        <v>20211766</v>
      </c>
      <c r="D189" s="1">
        <v>193</v>
      </c>
      <c r="E189" s="1" t="s">
        <v>4</v>
      </c>
      <c r="F189" s="1" t="s">
        <v>137</v>
      </c>
      <c r="G189" s="2">
        <v>44731</v>
      </c>
      <c r="H189" s="4">
        <f t="shared" si="49"/>
        <v>461</v>
      </c>
      <c r="I189" s="1">
        <v>970</v>
      </c>
      <c r="J189" s="1">
        <f t="shared" si="50"/>
        <v>2.1041214750542299</v>
      </c>
      <c r="K189" s="1">
        <f t="shared" si="54"/>
        <v>87.043898521727641</v>
      </c>
      <c r="L189" s="1">
        <v>11.591200000000001</v>
      </c>
      <c r="M189" s="1">
        <f t="shared" si="51"/>
        <v>10.56</v>
      </c>
      <c r="N189" s="1">
        <v>1.1949700000000001</v>
      </c>
      <c r="O189" s="1">
        <f t="shared" si="55"/>
        <v>101.91567286745389</v>
      </c>
      <c r="P189" s="1">
        <v>4.0711300000000001</v>
      </c>
      <c r="Q189" s="1">
        <f t="shared" si="52"/>
        <v>4.0339999999999998</v>
      </c>
      <c r="R189" s="1">
        <f t="shared" si="56"/>
        <v>101.04487225363199</v>
      </c>
      <c r="S189" s="1">
        <v>0.235067</v>
      </c>
      <c r="T189" s="1">
        <f t="shared" si="53"/>
        <v>0.21479999999999999</v>
      </c>
      <c r="U189" s="1">
        <v>0.31850000000000001</v>
      </c>
      <c r="W189" s="1">
        <v>53</v>
      </c>
      <c r="X189" s="3">
        <f t="shared" si="35"/>
        <v>7.2626712999999992</v>
      </c>
      <c r="Y189">
        <f t="shared" si="36"/>
        <v>391.92011651026741</v>
      </c>
    </row>
    <row r="190" spans="1:25" s="9" customFormat="1" outlineLevel="1" x14ac:dyDescent="0.15">
      <c r="A190" s="5"/>
      <c r="B190" s="6"/>
      <c r="C190" s="5"/>
      <c r="D190" s="5"/>
      <c r="E190" s="5" t="s">
        <v>141</v>
      </c>
      <c r="F190" s="5"/>
      <c r="G190" s="6"/>
      <c r="H190" s="7"/>
      <c r="I190" s="5"/>
      <c r="J190" s="5">
        <f>SUBTOTAL(1,J169:J189)</f>
        <v>2.4173107027473102</v>
      </c>
      <c r="K190" s="5"/>
      <c r="L190" s="5"/>
      <c r="M190" s="5">
        <f>SUBTOTAL(1,M169:M189)</f>
        <v>10.764761904761906</v>
      </c>
      <c r="N190" s="5">
        <f>SUBTOTAL(1,N169:N189)</f>
        <v>1.1725085714285717</v>
      </c>
      <c r="O190" s="5"/>
      <c r="P190" s="5"/>
      <c r="Q190" s="5">
        <f>SUBTOTAL(1,Q169:Q189)</f>
        <v>3.9922857142857149</v>
      </c>
      <c r="R190" s="5"/>
      <c r="S190" s="5"/>
      <c r="T190" s="5"/>
      <c r="U190" s="5"/>
      <c r="V190" s="5"/>
      <c r="W190" s="5"/>
      <c r="X190" s="8"/>
    </row>
    <row r="191" spans="1:25" outlineLevel="2" x14ac:dyDescent="0.15">
      <c r="A191" s="1" t="s">
        <v>59</v>
      </c>
      <c r="B191" s="2">
        <v>44208</v>
      </c>
      <c r="C191" s="1">
        <v>20205389</v>
      </c>
      <c r="D191" s="1">
        <v>104</v>
      </c>
      <c r="E191" s="1" t="s">
        <v>139</v>
      </c>
      <c r="F191" s="1" t="s">
        <v>130</v>
      </c>
      <c r="G191" s="2">
        <v>44731</v>
      </c>
      <c r="H191" s="4">
        <f t="shared" ref="H191:H197" si="57">G191-B191</f>
        <v>523</v>
      </c>
      <c r="I191" s="1">
        <v>1110</v>
      </c>
      <c r="J191" s="1">
        <f t="shared" ref="J191:J197" si="58">I191/H191</f>
        <v>2.1223709369024855</v>
      </c>
      <c r="L191" s="1">
        <v>13.2415</v>
      </c>
      <c r="M191" s="1">
        <f t="shared" ref="M191:M197" si="59">ROUND(L191+4.42*(LN(365)-LN(H191)),2)</f>
        <v>11.65</v>
      </c>
      <c r="N191" s="1">
        <v>1.19293</v>
      </c>
      <c r="P191" s="1">
        <v>5.56372</v>
      </c>
      <c r="Q191" s="1">
        <f t="shared" ref="Q191:Q197" si="60">ROUND(P191+0.16*(LN(365)-LN(H191)),3)</f>
        <v>5.5060000000000002</v>
      </c>
      <c r="S191" s="1">
        <v>0.318992</v>
      </c>
      <c r="T191" s="1">
        <f t="shared" ref="T191:T197" si="61">ROUND(S191+0.087*(LN(365)-LN(H191)),4)</f>
        <v>0.28770000000000001</v>
      </c>
      <c r="U191" s="1">
        <v>0.441612</v>
      </c>
      <c r="W191" s="1">
        <v>52</v>
      </c>
      <c r="X191" s="3">
        <f t="shared" si="35"/>
        <v>6.4089997999999992</v>
      </c>
    </row>
    <row r="192" spans="1:25" outlineLevel="2" x14ac:dyDescent="0.15">
      <c r="A192" s="1" t="s">
        <v>85</v>
      </c>
      <c r="B192" s="2">
        <v>44036</v>
      </c>
      <c r="C192" s="1">
        <v>20206486</v>
      </c>
      <c r="D192" s="1">
        <v>150</v>
      </c>
      <c r="E192" s="1" t="s">
        <v>139</v>
      </c>
      <c r="F192" s="1" t="s">
        <v>130</v>
      </c>
      <c r="G192" s="2">
        <v>44731</v>
      </c>
      <c r="H192" s="4">
        <f t="shared" si="57"/>
        <v>695</v>
      </c>
      <c r="I192" s="1">
        <v>1360</v>
      </c>
      <c r="J192" s="1">
        <f t="shared" si="58"/>
        <v>1.9568345323741008</v>
      </c>
      <c r="L192" s="1">
        <v>15.419600000000001</v>
      </c>
      <c r="M192" s="1">
        <f t="shared" si="59"/>
        <v>12.57</v>
      </c>
      <c r="N192" s="1">
        <v>1.1337900000000001</v>
      </c>
      <c r="P192" s="1">
        <v>4.8565199999999997</v>
      </c>
      <c r="Q192" s="1">
        <f t="shared" si="60"/>
        <v>4.7530000000000001</v>
      </c>
      <c r="S192" s="1">
        <v>0.65369999999999995</v>
      </c>
      <c r="T192" s="1">
        <f t="shared" si="61"/>
        <v>0.59770000000000001</v>
      </c>
      <c r="U192" s="1">
        <v>1.0273099999999999</v>
      </c>
      <c r="W192" s="1">
        <v>53.5</v>
      </c>
      <c r="X192" s="3">
        <f t="shared" si="35"/>
        <v>6.8232667499999957</v>
      </c>
    </row>
    <row r="193" spans="1:24" outlineLevel="2" x14ac:dyDescent="0.15">
      <c r="A193" s="1">
        <v>211</v>
      </c>
      <c r="B193" s="2">
        <v>44248</v>
      </c>
      <c r="C193" s="1">
        <v>20210229</v>
      </c>
      <c r="D193" s="1">
        <v>151</v>
      </c>
      <c r="E193" s="1" t="s">
        <v>139</v>
      </c>
      <c r="F193" s="1" t="s">
        <v>130</v>
      </c>
      <c r="G193" s="2">
        <v>44731</v>
      </c>
      <c r="H193" s="4">
        <f t="shared" si="57"/>
        <v>483</v>
      </c>
      <c r="I193" s="1">
        <v>1030</v>
      </c>
      <c r="J193" s="1">
        <f t="shared" si="58"/>
        <v>2.1325051759834368</v>
      </c>
      <c r="L193" s="1">
        <v>11.5573</v>
      </c>
      <c r="M193" s="1">
        <f t="shared" si="59"/>
        <v>10.32</v>
      </c>
      <c r="N193" s="1">
        <v>1.1220699999999999</v>
      </c>
      <c r="P193" s="1">
        <v>6.8700099999999997</v>
      </c>
      <c r="Q193" s="1">
        <f t="shared" si="60"/>
        <v>6.8250000000000002</v>
      </c>
      <c r="S193" s="1">
        <v>0.33535100000000001</v>
      </c>
      <c r="T193" s="1">
        <f t="shared" si="61"/>
        <v>0.311</v>
      </c>
      <c r="U193" s="1">
        <v>0.47806500000000002</v>
      </c>
      <c r="W193" s="1">
        <v>52</v>
      </c>
      <c r="X193" s="3">
        <f t="shared" si="35"/>
        <v>6.6196237999999976</v>
      </c>
    </row>
    <row r="194" spans="1:24" outlineLevel="2" x14ac:dyDescent="0.15">
      <c r="A194" s="1">
        <v>214</v>
      </c>
      <c r="B194" s="2">
        <v>44451</v>
      </c>
      <c r="C194" s="1">
        <v>20215891</v>
      </c>
      <c r="D194" s="1">
        <v>152</v>
      </c>
      <c r="E194" s="1" t="s">
        <v>139</v>
      </c>
      <c r="F194" s="1" t="s">
        <v>130</v>
      </c>
      <c r="G194" s="2">
        <v>44731</v>
      </c>
      <c r="H194" s="4">
        <f t="shared" si="57"/>
        <v>280</v>
      </c>
      <c r="I194" s="1">
        <v>878</v>
      </c>
      <c r="J194" s="1">
        <f t="shared" si="58"/>
        <v>3.1357142857142857</v>
      </c>
      <c r="L194" s="1">
        <v>10.5474</v>
      </c>
      <c r="M194" s="1">
        <f t="shared" si="59"/>
        <v>11.72</v>
      </c>
      <c r="N194" s="1">
        <v>1.2013</v>
      </c>
      <c r="P194" s="1">
        <v>2.5280900000000002</v>
      </c>
      <c r="Q194" s="1">
        <f t="shared" si="60"/>
        <v>2.5710000000000002</v>
      </c>
      <c r="S194" s="1">
        <v>0.123735</v>
      </c>
      <c r="T194" s="1">
        <f t="shared" si="61"/>
        <v>0.14680000000000001</v>
      </c>
      <c r="U194" s="1">
        <v>0.21227199999999999</v>
      </c>
      <c r="X194" s="3"/>
    </row>
    <row r="195" spans="1:24" outlineLevel="2" x14ac:dyDescent="0.15">
      <c r="A195" s="1">
        <v>212</v>
      </c>
      <c r="B195" s="2">
        <v>44442</v>
      </c>
      <c r="C195" s="1">
        <v>20215892</v>
      </c>
      <c r="D195" s="1">
        <v>154</v>
      </c>
      <c r="E195" s="1" t="s">
        <v>139</v>
      </c>
      <c r="F195" s="1" t="s">
        <v>130</v>
      </c>
      <c r="G195" s="2">
        <v>44731</v>
      </c>
      <c r="H195" s="4">
        <f t="shared" si="57"/>
        <v>289</v>
      </c>
      <c r="I195" s="1">
        <v>740</v>
      </c>
      <c r="J195" s="1">
        <f t="shared" si="58"/>
        <v>2.5605536332179932</v>
      </c>
      <c r="L195" s="1">
        <v>8.7116500000000006</v>
      </c>
      <c r="M195" s="1">
        <f t="shared" si="59"/>
        <v>9.74</v>
      </c>
      <c r="N195" s="1">
        <v>1.1772499999999999</v>
      </c>
      <c r="P195" s="1">
        <v>3.4529700000000001</v>
      </c>
      <c r="Q195" s="1">
        <f t="shared" si="60"/>
        <v>3.49</v>
      </c>
      <c r="S195" s="1">
        <v>0.18901299999999999</v>
      </c>
      <c r="T195" s="1">
        <f t="shared" si="61"/>
        <v>0.20930000000000001</v>
      </c>
      <c r="U195" s="1">
        <v>0.26530100000000001</v>
      </c>
      <c r="W195" s="1">
        <v>46.5</v>
      </c>
      <c r="X195" s="3">
        <f t="shared" si="35"/>
        <v>5.5856387500000002</v>
      </c>
    </row>
    <row r="196" spans="1:24" outlineLevel="2" x14ac:dyDescent="0.15">
      <c r="A196" s="1">
        <v>1764</v>
      </c>
      <c r="B196" s="2">
        <v>44198</v>
      </c>
      <c r="C196" s="1">
        <v>20211457</v>
      </c>
      <c r="D196" s="1">
        <v>158</v>
      </c>
      <c r="E196" s="1" t="s">
        <v>139</v>
      </c>
      <c r="F196" s="1" t="s">
        <v>130</v>
      </c>
      <c r="G196" s="2">
        <v>44731</v>
      </c>
      <c r="H196" s="4">
        <f t="shared" si="57"/>
        <v>533</v>
      </c>
      <c r="I196" s="1">
        <v>1150</v>
      </c>
      <c r="J196" s="1">
        <f t="shared" si="58"/>
        <v>2.1575984990619137</v>
      </c>
      <c r="L196" s="1">
        <v>11.572699999999999</v>
      </c>
      <c r="M196" s="1">
        <f t="shared" si="59"/>
        <v>9.9</v>
      </c>
      <c r="N196" s="1">
        <v>1.0063200000000001</v>
      </c>
      <c r="P196" s="1">
        <v>4.2113800000000001</v>
      </c>
      <c r="Q196" s="1">
        <f t="shared" si="60"/>
        <v>4.1509999999999998</v>
      </c>
      <c r="S196" s="1">
        <v>0.246166</v>
      </c>
      <c r="T196" s="1">
        <f t="shared" si="61"/>
        <v>0.2132</v>
      </c>
      <c r="U196" s="1">
        <v>0.44191000000000003</v>
      </c>
      <c r="W196" s="1">
        <v>56</v>
      </c>
      <c r="X196" s="3">
        <f t="shared" si="35"/>
        <v>8.4146625999999962</v>
      </c>
    </row>
    <row r="197" spans="1:24" outlineLevel="2" x14ac:dyDescent="0.15">
      <c r="A197" s="1" t="s">
        <v>90</v>
      </c>
      <c r="B197" s="2">
        <v>44442</v>
      </c>
      <c r="C197" s="1">
        <v>20212311</v>
      </c>
      <c r="D197" s="1">
        <v>165</v>
      </c>
      <c r="E197" s="1" t="s">
        <v>139</v>
      </c>
      <c r="F197" s="1" t="s">
        <v>130</v>
      </c>
      <c r="G197" s="2">
        <v>44731</v>
      </c>
      <c r="H197" s="4">
        <f t="shared" si="57"/>
        <v>289</v>
      </c>
      <c r="I197" s="1">
        <v>840</v>
      </c>
      <c r="J197" s="1">
        <f t="shared" si="58"/>
        <v>2.9065743944636679</v>
      </c>
      <c r="L197" s="1">
        <v>10.2171</v>
      </c>
      <c r="M197" s="1">
        <f t="shared" si="59"/>
        <v>11.25</v>
      </c>
      <c r="N197" s="1">
        <v>1.2163200000000001</v>
      </c>
      <c r="P197" s="1">
        <v>3.7791299999999999</v>
      </c>
      <c r="Q197" s="1">
        <f t="shared" si="60"/>
        <v>3.8159999999999998</v>
      </c>
      <c r="S197" s="1">
        <v>0.33270100000000002</v>
      </c>
      <c r="T197" s="1">
        <f t="shared" si="61"/>
        <v>0.35299999999999998</v>
      </c>
      <c r="U197" s="1">
        <v>0.40651500000000002</v>
      </c>
      <c r="W197" s="1">
        <v>49.5</v>
      </c>
      <c r="X197" s="3">
        <f t="shared" si="35"/>
        <v>7.0683440499999985</v>
      </c>
    </row>
    <row r="198" spans="1:24" s="9" customFormat="1" outlineLevel="1" x14ac:dyDescent="0.15">
      <c r="A198" s="5"/>
      <c r="B198" s="6"/>
      <c r="C198" s="5"/>
      <c r="D198" s="5"/>
      <c r="E198" s="5" t="s">
        <v>143</v>
      </c>
      <c r="F198" s="5"/>
      <c r="G198" s="6"/>
      <c r="H198" s="7"/>
      <c r="I198" s="5"/>
      <c r="J198" s="5">
        <f>SUBTOTAL(1,J191:J197)</f>
        <v>2.4245930653882692</v>
      </c>
      <c r="K198" s="5"/>
      <c r="L198" s="5"/>
      <c r="M198" s="5">
        <f>SUBTOTAL(1,M191:M197)</f>
        <v>11.021428571428572</v>
      </c>
      <c r="N198" s="5">
        <f>SUBTOTAL(1,N191:N197)</f>
        <v>1.1499971428571427</v>
      </c>
      <c r="O198" s="5"/>
      <c r="P198" s="5"/>
      <c r="Q198" s="5">
        <f>SUBTOTAL(1,Q191:Q197)</f>
        <v>4.4445714285714288</v>
      </c>
      <c r="R198" s="5"/>
      <c r="S198" s="5"/>
      <c r="T198" s="5"/>
      <c r="U198" s="5"/>
      <c r="V198" s="5"/>
      <c r="W198" s="5"/>
      <c r="X198" s="8"/>
    </row>
    <row r="199" spans="1:24" outlineLevel="2" x14ac:dyDescent="0.15">
      <c r="A199" s="1" t="s">
        <v>86</v>
      </c>
      <c r="B199" s="2">
        <v>44446</v>
      </c>
      <c r="C199" s="1">
        <v>20215893</v>
      </c>
      <c r="D199" s="1">
        <v>153</v>
      </c>
      <c r="E199" s="1" t="s">
        <v>6</v>
      </c>
      <c r="F199" s="1" t="s">
        <v>130</v>
      </c>
      <c r="G199" s="2">
        <v>44731</v>
      </c>
      <c r="H199" s="4">
        <f>G199-B199</f>
        <v>285</v>
      </c>
      <c r="I199" s="1">
        <v>798</v>
      </c>
      <c r="J199" s="1">
        <f>I199/H199</f>
        <v>2.8</v>
      </c>
      <c r="L199" s="1">
        <v>10.010400000000001</v>
      </c>
      <c r="M199" s="1">
        <f>ROUND(L199+4.42*(LN(365)-LN(H199)),2)</f>
        <v>11.1</v>
      </c>
      <c r="N199" s="1">
        <v>1.25444</v>
      </c>
      <c r="P199" s="1">
        <v>3.6026500000000001</v>
      </c>
      <c r="Q199" s="1">
        <f>ROUND(P199+0.16*(LN(365)-LN(H199)),3)</f>
        <v>3.6419999999999999</v>
      </c>
      <c r="S199" s="1">
        <v>0.140545</v>
      </c>
      <c r="T199" s="1">
        <f>ROUND(S199+0.087*(LN(365)-LN(H199)),4)</f>
        <v>0.16209999999999999</v>
      </c>
      <c r="U199" s="1">
        <v>0.205039</v>
      </c>
      <c r="V199" s="1">
        <v>29.5</v>
      </c>
      <c r="W199" s="1">
        <v>36</v>
      </c>
      <c r="X199" s="3">
        <f t="shared" ref="X199" si="62" xml:space="preserve"> -11.548+(0.4878*W199)-(0.0289*H199)+(0.00001947*H199*H199 )+(0.0000334*W199*H199)</f>
        <v>-0.29956524999999901</v>
      </c>
    </row>
    <row r="200" spans="1:24" s="9" customFormat="1" outlineLevel="1" x14ac:dyDescent="0.15">
      <c r="A200" s="5"/>
      <c r="B200" s="6"/>
      <c r="C200" s="5"/>
      <c r="D200" s="5"/>
      <c r="E200" s="5" t="s">
        <v>142</v>
      </c>
      <c r="F200" s="5"/>
      <c r="G200" s="6"/>
      <c r="H200" s="7"/>
      <c r="I200" s="5"/>
      <c r="J200" s="5">
        <f>SUBTOTAL(1,J199:J199)</f>
        <v>2.8</v>
      </c>
      <c r="K200" s="5"/>
      <c r="L200" s="5"/>
      <c r="M200" s="5">
        <f>SUBTOTAL(1,M199:M199)</f>
        <v>11.1</v>
      </c>
      <c r="N200" s="5">
        <f>SUBTOTAL(1,N199:N199)</f>
        <v>1.25444</v>
      </c>
      <c r="O200" s="5"/>
      <c r="P200" s="5"/>
      <c r="Q200" s="5">
        <f>SUBTOTAL(1,Q199:Q199)</f>
        <v>3.6419999999999999</v>
      </c>
      <c r="R200" s="5"/>
      <c r="S200" s="5"/>
      <c r="T200" s="5"/>
      <c r="U200" s="5"/>
      <c r="V200" s="5"/>
      <c r="W200" s="5"/>
      <c r="X200" s="8"/>
    </row>
    <row r="201" spans="1:24" s="9" customFormat="1" x14ac:dyDescent="0.15">
      <c r="A201" s="5"/>
      <c r="B201" s="6"/>
      <c r="C201" s="5"/>
      <c r="D201" s="5"/>
      <c r="E201" s="5" t="s">
        <v>144</v>
      </c>
      <c r="F201" s="5"/>
      <c r="G201" s="6"/>
      <c r="H201" s="7"/>
      <c r="I201" s="5"/>
      <c r="J201" s="5">
        <f>SUBTOTAL(1,J2:J199)</f>
        <v>2.4945307232557479</v>
      </c>
      <c r="K201" s="5"/>
      <c r="L201" s="5"/>
      <c r="M201" s="5">
        <f>SUBTOTAL(1,M2:M199)</f>
        <v>11.018762886597942</v>
      </c>
      <c r="N201" s="5">
        <f>SUBTOTAL(1,N2:N199)</f>
        <v>1.148305958762887</v>
      </c>
      <c r="O201" s="5"/>
      <c r="P201" s="5"/>
      <c r="Q201" s="5">
        <f>SUBTOTAL(1,Q2:Q199)</f>
        <v>3.9432319587628877</v>
      </c>
      <c r="R201" s="5"/>
      <c r="S201" s="5"/>
      <c r="T201" s="5"/>
      <c r="U201" s="5"/>
      <c r="V201" s="5"/>
      <c r="W201" s="5"/>
      <c r="X201" s="8"/>
    </row>
  </sheetData>
  <autoFilter ref="A1:W200" xr:uid="{00000000-0009-0000-0000-000000000000}"/>
  <sortState xmlns:xlrd2="http://schemas.microsoft.com/office/spreadsheetml/2017/richdata2" ref="A2:W203">
    <sortCondition descending="1" ref="F2:F203"/>
    <sortCondition descending="1" ref="E2:E203"/>
    <sortCondition ref="D2:D203"/>
  </sortState>
  <phoneticPr fontId="1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01"/>
  <sheetViews>
    <sheetView tabSelected="1" topLeftCell="A149" zoomScale="90" zoomScaleNormal="90" workbookViewId="0">
      <selection activeCell="Z1" sqref="Z1"/>
    </sheetView>
  </sheetViews>
  <sheetFormatPr baseColWidth="10" defaultColWidth="8.83203125" defaultRowHeight="13" x14ac:dyDescent="0.15"/>
  <cols>
    <col min="1" max="1" width="8.5" style="1" bestFit="1" customWidth="1"/>
    <col min="2" max="2" width="10.5" style="13" bestFit="1" customWidth="1"/>
    <col min="3" max="3" width="8.6640625" bestFit="1" customWidth="1"/>
    <col min="4" max="4" width="7.83203125" bestFit="1" customWidth="1"/>
    <col min="5" max="5" width="14.33203125" bestFit="1" customWidth="1"/>
    <col min="6" max="6" width="8" bestFit="1" customWidth="1"/>
    <col min="7" max="7" width="11.5" style="13" bestFit="1" customWidth="1"/>
    <col min="8" max="8" width="7" bestFit="1" customWidth="1"/>
    <col min="9" max="9" width="8.83203125" bestFit="1" customWidth="1"/>
    <col min="10" max="10" width="7.33203125" style="15" bestFit="1" customWidth="1"/>
    <col min="11" max="11" width="11.33203125" style="15" bestFit="1" customWidth="1"/>
    <col min="12" max="12" width="6.83203125" style="15" bestFit="1" customWidth="1"/>
    <col min="13" max="13" width="10" style="15" bestFit="1" customWidth="1"/>
    <col min="14" max="14" width="12" style="15" bestFit="1" customWidth="1"/>
    <col min="15" max="15" width="10.6640625" style="15" bestFit="1" customWidth="1"/>
    <col min="16" max="16" width="6.6640625" style="15" bestFit="1" customWidth="1"/>
    <col min="17" max="17" width="9.33203125" style="15" bestFit="1" customWidth="1"/>
    <col min="18" max="18" width="10" style="15" bestFit="1" customWidth="1"/>
    <col min="19" max="19" width="6" style="15" bestFit="1" customWidth="1"/>
    <col min="20" max="20" width="9" style="15" bestFit="1" customWidth="1"/>
    <col min="21" max="21" width="10.6640625" style="15" bestFit="1" customWidth="1"/>
    <col min="22" max="22" width="5.6640625" bestFit="1" customWidth="1"/>
    <col min="23" max="23" width="5.83203125" bestFit="1" customWidth="1"/>
    <col min="24" max="24" width="13.5" style="17" bestFit="1" customWidth="1"/>
    <col min="25" max="25" width="7.83203125" style="15" bestFit="1" customWidth="1"/>
    <col min="26" max="26" width="19.6640625" bestFit="1" customWidth="1"/>
  </cols>
  <sheetData>
    <row r="1" spans="1:26" x14ac:dyDescent="0.15">
      <c r="A1" s="1" t="s">
        <v>0</v>
      </c>
      <c r="B1" s="13" t="s">
        <v>129</v>
      </c>
      <c r="C1" t="s">
        <v>127</v>
      </c>
      <c r="D1" t="s">
        <v>128</v>
      </c>
      <c r="E1" t="s">
        <v>1</v>
      </c>
      <c r="F1" t="s">
        <v>2</v>
      </c>
      <c r="G1" s="13" t="s">
        <v>131</v>
      </c>
      <c r="H1" t="s">
        <v>132</v>
      </c>
      <c r="I1" t="s">
        <v>3</v>
      </c>
      <c r="J1" s="15" t="s">
        <v>136</v>
      </c>
      <c r="K1" s="15" t="s">
        <v>145</v>
      </c>
      <c r="L1" s="15" t="s">
        <v>126</v>
      </c>
      <c r="M1" s="15" t="s">
        <v>133</v>
      </c>
      <c r="N1" s="15" t="s">
        <v>125</v>
      </c>
      <c r="O1" s="15" t="s">
        <v>146</v>
      </c>
      <c r="P1" s="15" t="s">
        <v>124</v>
      </c>
      <c r="Q1" s="15" t="s">
        <v>135</v>
      </c>
      <c r="R1" s="15" t="s">
        <v>147</v>
      </c>
      <c r="S1" s="15" t="s">
        <v>123</v>
      </c>
      <c r="T1" s="15" t="s">
        <v>134</v>
      </c>
      <c r="U1" s="15" t="s">
        <v>122</v>
      </c>
      <c r="V1" t="s">
        <v>121</v>
      </c>
      <c r="W1" t="s">
        <v>120</v>
      </c>
      <c r="X1" s="17" t="s">
        <v>140</v>
      </c>
      <c r="Y1" s="15" t="s">
        <v>148</v>
      </c>
      <c r="Z1" s="11" t="s">
        <v>149</v>
      </c>
    </row>
    <row r="2" spans="1:26" x14ac:dyDescent="0.15">
      <c r="A2" s="1" t="s">
        <v>81</v>
      </c>
      <c r="B2" s="13">
        <v>44291</v>
      </c>
      <c r="C2">
        <v>20210799</v>
      </c>
      <c r="D2">
        <v>140</v>
      </c>
      <c r="E2" t="s">
        <v>4</v>
      </c>
      <c r="F2" t="s">
        <v>138</v>
      </c>
      <c r="G2" s="13">
        <v>44731</v>
      </c>
      <c r="H2">
        <v>440</v>
      </c>
      <c r="I2">
        <v>1160</v>
      </c>
      <c r="J2" s="15">
        <v>2.6363636363636362</v>
      </c>
      <c r="K2" s="15">
        <v>108.82558886334783</v>
      </c>
      <c r="L2" s="15">
        <v>13.894399999999999</v>
      </c>
      <c r="M2" s="15">
        <v>13.07</v>
      </c>
      <c r="N2" s="15">
        <v>1.1977899999999999</v>
      </c>
      <c r="O2" s="15">
        <v>104.09425007632906</v>
      </c>
      <c r="P2" s="15">
        <v>6.1555</v>
      </c>
      <c r="Q2" s="15">
        <v>6.1260000000000003</v>
      </c>
      <c r="R2" s="15">
        <v>154.79790455860336</v>
      </c>
      <c r="S2" s="15">
        <v>0.45965800000000001</v>
      </c>
      <c r="T2" s="15">
        <v>0.44340000000000002</v>
      </c>
      <c r="U2" s="15">
        <v>0.51330200000000004</v>
      </c>
      <c r="W2">
        <v>53.5</v>
      </c>
      <c r="X2" s="17">
        <v>7.6566959999999984</v>
      </c>
      <c r="Y2" s="15">
        <v>471.81199357460935</v>
      </c>
      <c r="Z2" s="11" t="s">
        <v>152</v>
      </c>
    </row>
    <row r="3" spans="1:26" x14ac:dyDescent="0.15">
      <c r="A3" s="1" t="s">
        <v>22</v>
      </c>
      <c r="B3" s="13">
        <v>44380</v>
      </c>
      <c r="C3">
        <v>20212733</v>
      </c>
      <c r="D3">
        <v>34</v>
      </c>
      <c r="E3" t="s">
        <v>4</v>
      </c>
      <c r="F3" t="s">
        <v>138</v>
      </c>
      <c r="G3" s="13">
        <v>44731</v>
      </c>
      <c r="H3">
        <v>351</v>
      </c>
      <c r="I3">
        <v>972</v>
      </c>
      <c r="J3" s="15">
        <v>2.7692307692307692</v>
      </c>
      <c r="K3" s="15">
        <v>114.31016761242903</v>
      </c>
      <c r="L3" s="15">
        <v>11.5754</v>
      </c>
      <c r="M3" s="15">
        <v>11.75</v>
      </c>
      <c r="N3" s="15">
        <v>1.1908799999999999</v>
      </c>
      <c r="O3" s="15">
        <v>103.49373473722335</v>
      </c>
      <c r="P3" s="15">
        <v>5.0758400000000004</v>
      </c>
      <c r="Q3" s="15">
        <v>5.0819999999999999</v>
      </c>
      <c r="R3" s="15">
        <v>128.41706675919394</v>
      </c>
      <c r="S3" s="15">
        <v>0.16020599999999999</v>
      </c>
      <c r="T3" s="15">
        <v>0.1636</v>
      </c>
      <c r="U3" s="15">
        <v>0.246945</v>
      </c>
      <c r="W3">
        <v>52.5</v>
      </c>
      <c r="X3" s="17">
        <v>7.8956318499999973</v>
      </c>
      <c r="Y3" s="15">
        <v>449.71470384606971</v>
      </c>
    </row>
    <row r="4" spans="1:26" x14ac:dyDescent="0.15">
      <c r="A4" s="1">
        <v>121</v>
      </c>
      <c r="B4" s="13">
        <v>44273</v>
      </c>
      <c r="C4">
        <v>20211005</v>
      </c>
      <c r="D4">
        <v>14</v>
      </c>
      <c r="E4" t="s">
        <v>4</v>
      </c>
      <c r="F4" t="s">
        <v>138</v>
      </c>
      <c r="G4" s="13">
        <v>44731</v>
      </c>
      <c r="H4">
        <v>458</v>
      </c>
      <c r="I4">
        <v>1110</v>
      </c>
      <c r="J4" s="15">
        <v>2.4235807860262009</v>
      </c>
      <c r="K4" s="15">
        <v>100.04219545410911</v>
      </c>
      <c r="L4" s="15">
        <v>12.5604</v>
      </c>
      <c r="M4" s="15">
        <v>11.56</v>
      </c>
      <c r="N4" s="15">
        <v>1.13157</v>
      </c>
      <c r="O4" s="15">
        <v>98.339383830948407</v>
      </c>
      <c r="P4" s="15">
        <v>6.0005600000000001</v>
      </c>
      <c r="Q4" s="15">
        <v>5.9640000000000004</v>
      </c>
      <c r="R4" s="15">
        <v>150.70432627938465</v>
      </c>
      <c r="S4" s="15">
        <v>0.17338899999999999</v>
      </c>
      <c r="T4" s="15">
        <v>0.15359999999999999</v>
      </c>
      <c r="U4" s="15">
        <v>0.28248499999999999</v>
      </c>
      <c r="W4">
        <v>54</v>
      </c>
      <c r="X4" s="17">
        <v>7.7891131999999992</v>
      </c>
      <c r="Y4" s="15">
        <v>447.42528939539056</v>
      </c>
    </row>
    <row r="5" spans="1:26" x14ac:dyDescent="0.15">
      <c r="A5" s="1" t="s">
        <v>58</v>
      </c>
      <c r="B5" s="13">
        <v>44332</v>
      </c>
      <c r="C5">
        <v>20212091</v>
      </c>
      <c r="D5">
        <v>103</v>
      </c>
      <c r="E5" t="s">
        <v>4</v>
      </c>
      <c r="F5" t="s">
        <v>138</v>
      </c>
      <c r="G5" s="13">
        <v>44731</v>
      </c>
      <c r="H5">
        <v>399</v>
      </c>
      <c r="I5">
        <v>1100</v>
      </c>
      <c r="J5" s="15">
        <v>2.7568922305764412</v>
      </c>
      <c r="K5" s="15">
        <v>113.80084912682645</v>
      </c>
      <c r="L5" s="15">
        <v>12.1038</v>
      </c>
      <c r="M5" s="15">
        <v>11.71</v>
      </c>
      <c r="N5" s="15">
        <v>1.1003499999999999</v>
      </c>
      <c r="O5" s="15">
        <v>95.626201647608255</v>
      </c>
      <c r="P5" s="15">
        <v>5.5855300000000003</v>
      </c>
      <c r="Q5" s="15">
        <v>5.5709999999999997</v>
      </c>
      <c r="R5" s="15">
        <v>140.77360860202074</v>
      </c>
      <c r="S5" s="15">
        <v>0.34479700000000002</v>
      </c>
      <c r="T5" s="15">
        <v>0.33700000000000002</v>
      </c>
      <c r="U5" s="15">
        <v>0.60074399999999994</v>
      </c>
      <c r="W5">
        <v>52</v>
      </c>
      <c r="X5" s="17">
        <v>7.2140077999999983</v>
      </c>
      <c r="Y5" s="15">
        <v>445.82686102406376</v>
      </c>
    </row>
    <row r="6" spans="1:26" x14ac:dyDescent="0.15">
      <c r="A6" s="1">
        <v>171</v>
      </c>
      <c r="B6" s="13">
        <v>44259</v>
      </c>
      <c r="C6">
        <v>20210906</v>
      </c>
      <c r="D6">
        <v>109</v>
      </c>
      <c r="E6" t="s">
        <v>4</v>
      </c>
      <c r="F6" t="s">
        <v>138</v>
      </c>
      <c r="G6" s="13">
        <v>44731</v>
      </c>
      <c r="H6">
        <v>472</v>
      </c>
      <c r="I6">
        <v>1090</v>
      </c>
      <c r="J6" s="15">
        <v>2.3093220338983049</v>
      </c>
      <c r="K6" s="15">
        <v>95.325745943274427</v>
      </c>
      <c r="L6" s="15">
        <v>13.911199999999999</v>
      </c>
      <c r="M6" s="15">
        <v>12.77</v>
      </c>
      <c r="N6" s="15">
        <v>1.27626</v>
      </c>
      <c r="O6" s="15">
        <v>110.91370574342392</v>
      </c>
      <c r="P6" s="15">
        <v>5.0725300000000004</v>
      </c>
      <c r="Q6" s="15">
        <v>5.0309999999999997</v>
      </c>
      <c r="R6" s="15">
        <v>127.12834767129178</v>
      </c>
      <c r="S6" s="15">
        <v>0.45373599999999997</v>
      </c>
      <c r="T6" s="15">
        <v>0.43140000000000001</v>
      </c>
      <c r="U6" s="15">
        <v>0.654999</v>
      </c>
      <c r="W6">
        <v>52.5</v>
      </c>
      <c r="X6" s="17">
        <v>6.9397983999999964</v>
      </c>
      <c r="Y6" s="15">
        <v>444.28150510141404</v>
      </c>
    </row>
    <row r="7" spans="1:26" x14ac:dyDescent="0.15">
      <c r="A7" s="1">
        <v>2117</v>
      </c>
      <c r="B7" s="13">
        <v>44292</v>
      </c>
      <c r="C7">
        <v>20211831</v>
      </c>
      <c r="D7">
        <v>31</v>
      </c>
      <c r="E7" t="s">
        <v>4</v>
      </c>
      <c r="F7" t="s">
        <v>138</v>
      </c>
      <c r="G7" s="13">
        <v>44731</v>
      </c>
      <c r="H7">
        <v>439</v>
      </c>
      <c r="I7">
        <v>1085</v>
      </c>
      <c r="J7" s="15">
        <v>2.4715261958997723</v>
      </c>
      <c r="K7" s="15">
        <v>102.02131828482102</v>
      </c>
      <c r="L7" s="15">
        <v>14.05</v>
      </c>
      <c r="M7" s="15">
        <v>13.23</v>
      </c>
      <c r="N7" s="15">
        <v>1.2949299999999999</v>
      </c>
      <c r="O7" s="15">
        <v>112.53622692737524</v>
      </c>
      <c r="P7" s="15">
        <v>4.6194600000000001</v>
      </c>
      <c r="Q7" s="15">
        <v>4.59</v>
      </c>
      <c r="R7" s="15">
        <v>115.98471791119643</v>
      </c>
      <c r="S7" s="15">
        <v>0.22015699999999999</v>
      </c>
      <c r="T7" s="15">
        <v>0.2041</v>
      </c>
      <c r="U7" s="15">
        <v>0.24879899999999999</v>
      </c>
      <c r="W7">
        <v>52.5</v>
      </c>
      <c r="X7" s="17">
        <v>7.1580818499999967</v>
      </c>
      <c r="Y7" s="15">
        <v>443.07849005076793</v>
      </c>
    </row>
    <row r="8" spans="1:26" x14ac:dyDescent="0.15">
      <c r="A8" s="1" t="s">
        <v>64</v>
      </c>
      <c r="B8" s="13">
        <v>44288</v>
      </c>
      <c r="C8">
        <v>20210576</v>
      </c>
      <c r="D8">
        <v>115</v>
      </c>
      <c r="E8" t="s">
        <v>4</v>
      </c>
      <c r="F8" t="s">
        <v>138</v>
      </c>
      <c r="G8" s="13">
        <v>44731</v>
      </c>
      <c r="H8">
        <v>443</v>
      </c>
      <c r="I8">
        <v>992</v>
      </c>
      <c r="J8" s="15">
        <v>2.2392776523702032</v>
      </c>
      <c r="K8" s="15">
        <v>92.434406918101615</v>
      </c>
      <c r="L8" s="15">
        <v>12.8948</v>
      </c>
      <c r="M8" s="15">
        <v>12.04</v>
      </c>
      <c r="N8" s="15">
        <v>1.2998799999999999</v>
      </c>
      <c r="O8" s="15">
        <v>112.9664079590067</v>
      </c>
      <c r="P8" s="15">
        <v>4.7317499999999999</v>
      </c>
      <c r="Q8" s="15">
        <v>4.7009999999999996</v>
      </c>
      <c r="R8" s="15">
        <v>118.78957710251295</v>
      </c>
      <c r="S8" s="15">
        <v>0.424348</v>
      </c>
      <c r="T8" s="15">
        <v>0.40749999999999997</v>
      </c>
      <c r="U8" s="15">
        <v>0.54773700000000003</v>
      </c>
      <c r="W8">
        <v>53.5</v>
      </c>
      <c r="X8" s="17">
        <v>7.6358533499999979</v>
      </c>
      <c r="Y8" s="15">
        <v>437.15679993862801</v>
      </c>
    </row>
    <row r="9" spans="1:26" x14ac:dyDescent="0.15">
      <c r="A9" s="1">
        <v>738</v>
      </c>
      <c r="B9" s="13">
        <v>44391</v>
      </c>
      <c r="C9">
        <v>20212302</v>
      </c>
      <c r="D9">
        <v>135</v>
      </c>
      <c r="E9" t="s">
        <v>4</v>
      </c>
      <c r="F9" t="s">
        <v>138</v>
      </c>
      <c r="G9" s="13">
        <v>44731</v>
      </c>
      <c r="H9">
        <v>340</v>
      </c>
      <c r="I9">
        <v>914</v>
      </c>
      <c r="J9" s="15">
        <v>2.6882352941176473</v>
      </c>
      <c r="K9" s="15">
        <v>110.96678199108511</v>
      </c>
      <c r="L9" s="15">
        <v>10.960800000000001</v>
      </c>
      <c r="M9" s="15">
        <v>11.27</v>
      </c>
      <c r="N9" s="15">
        <v>1.1992100000000001</v>
      </c>
      <c r="O9" s="15">
        <v>104.21765554398901</v>
      </c>
      <c r="P9" s="15">
        <v>4.5886100000000001</v>
      </c>
      <c r="Q9" s="15">
        <v>4.5999999999999996</v>
      </c>
      <c r="R9" s="15">
        <v>116.23740792843213</v>
      </c>
      <c r="S9" s="15">
        <v>0.21729599999999999</v>
      </c>
      <c r="T9" s="15">
        <v>0.2235</v>
      </c>
      <c r="U9" s="15">
        <v>0.31935000000000002</v>
      </c>
      <c r="W9">
        <v>50.5</v>
      </c>
      <c r="X9" s="17">
        <v>7.0075129999999985</v>
      </c>
      <c r="Y9" s="15">
        <v>435.63950100749526</v>
      </c>
    </row>
    <row r="10" spans="1:26" x14ac:dyDescent="0.15">
      <c r="A10" s="1">
        <v>150</v>
      </c>
      <c r="B10" s="13">
        <v>44334</v>
      </c>
      <c r="C10">
        <v>20212667</v>
      </c>
      <c r="D10">
        <v>33</v>
      </c>
      <c r="E10" t="s">
        <v>4</v>
      </c>
      <c r="F10" t="s">
        <v>138</v>
      </c>
      <c r="G10" s="13">
        <v>44731</v>
      </c>
      <c r="H10">
        <v>397</v>
      </c>
      <c r="I10">
        <v>910</v>
      </c>
      <c r="J10" s="15">
        <v>2.2921914357682618</v>
      </c>
      <c r="K10" s="15">
        <v>94.618617608104898</v>
      </c>
      <c r="L10" s="15">
        <v>11.872299999999999</v>
      </c>
      <c r="M10" s="15">
        <v>11.5</v>
      </c>
      <c r="N10" s="15">
        <v>1.3046500000000001</v>
      </c>
      <c r="O10" s="15">
        <v>113.38094604403337</v>
      </c>
      <c r="P10" s="15">
        <v>4.5272100000000002</v>
      </c>
      <c r="Q10" s="15">
        <v>4.5140000000000002</v>
      </c>
      <c r="R10" s="15">
        <v>114.06427378020496</v>
      </c>
      <c r="S10" s="15">
        <v>0.34982600000000003</v>
      </c>
      <c r="T10" s="15">
        <v>0.34250000000000003</v>
      </c>
      <c r="U10" s="15">
        <v>0.353412</v>
      </c>
      <c r="W10">
        <v>51</v>
      </c>
      <c r="X10" s="17">
        <v>6.7282386999999986</v>
      </c>
      <c r="Y10" s="15">
        <v>435.44478347637664</v>
      </c>
    </row>
    <row r="11" spans="1:26" x14ac:dyDescent="0.15">
      <c r="A11" s="1">
        <v>119</v>
      </c>
      <c r="B11" s="13">
        <v>44317</v>
      </c>
      <c r="C11">
        <v>20211815</v>
      </c>
      <c r="D11">
        <v>164</v>
      </c>
      <c r="E11" t="s">
        <v>4</v>
      </c>
      <c r="F11" t="s">
        <v>138</v>
      </c>
      <c r="G11" s="13">
        <v>44731</v>
      </c>
      <c r="H11">
        <v>414</v>
      </c>
      <c r="I11">
        <v>1190</v>
      </c>
      <c r="J11" s="15">
        <v>2.8743961352657004</v>
      </c>
      <c r="K11" s="15">
        <v>118.65125422465626</v>
      </c>
      <c r="L11" s="15">
        <v>13.6434</v>
      </c>
      <c r="M11" s="15">
        <v>13.09</v>
      </c>
      <c r="N11" s="15">
        <v>1.1465000000000001</v>
      </c>
      <c r="O11" s="15">
        <v>99.636879346555986</v>
      </c>
      <c r="P11" s="15">
        <v>4.63497</v>
      </c>
      <c r="Q11" s="15">
        <v>4.6150000000000002</v>
      </c>
      <c r="R11" s="15">
        <v>116.61644295428574</v>
      </c>
      <c r="S11" s="15">
        <v>0.41079300000000002</v>
      </c>
      <c r="T11" s="15">
        <v>0.39979999999999999</v>
      </c>
      <c r="U11" s="15">
        <v>0.38905899999999999</v>
      </c>
      <c r="W11">
        <v>54.5</v>
      </c>
      <c r="X11" s="17">
        <v>8.3520632999999975</v>
      </c>
      <c r="Y11" s="15">
        <v>434.54145587205397</v>
      </c>
    </row>
    <row r="12" spans="1:26" x14ac:dyDescent="0.15">
      <c r="A12" s="1">
        <v>122</v>
      </c>
      <c r="B12" s="13">
        <v>44372</v>
      </c>
      <c r="C12">
        <v>20211812</v>
      </c>
      <c r="D12">
        <v>118</v>
      </c>
      <c r="E12" t="s">
        <v>4</v>
      </c>
      <c r="F12" t="s">
        <v>138</v>
      </c>
      <c r="G12" s="13">
        <v>44731</v>
      </c>
      <c r="H12">
        <v>359</v>
      </c>
      <c r="I12">
        <v>1025</v>
      </c>
      <c r="J12" s="15">
        <v>2.8551532033426184</v>
      </c>
      <c r="K12" s="15">
        <v>117.8569315564544</v>
      </c>
      <c r="L12" s="15">
        <v>12.753500000000001</v>
      </c>
      <c r="M12" s="15">
        <v>12.83</v>
      </c>
      <c r="N12" s="15">
        <v>1.24424</v>
      </c>
      <c r="O12" s="15">
        <v>108.13099935295143</v>
      </c>
      <c r="P12" s="15">
        <v>3.8951600000000002</v>
      </c>
      <c r="Q12" s="15">
        <v>3.8980000000000001</v>
      </c>
      <c r="R12" s="15">
        <v>98.498568718484464</v>
      </c>
      <c r="S12" s="15">
        <v>0.48544700000000002</v>
      </c>
      <c r="T12" s="15">
        <v>0.4869</v>
      </c>
      <c r="U12" s="15">
        <v>0.79566899999999996</v>
      </c>
      <c r="W12">
        <v>50</v>
      </c>
      <c r="X12" s="17">
        <v>6.5703675999999982</v>
      </c>
      <c r="Y12" s="15">
        <v>432.61749898084173</v>
      </c>
    </row>
    <row r="13" spans="1:26" x14ac:dyDescent="0.15">
      <c r="A13" s="1" t="s">
        <v>23</v>
      </c>
      <c r="B13" s="13">
        <v>44351</v>
      </c>
      <c r="C13">
        <v>20211439</v>
      </c>
      <c r="D13">
        <v>35</v>
      </c>
      <c r="E13" t="s">
        <v>4</v>
      </c>
      <c r="F13" t="s">
        <v>138</v>
      </c>
      <c r="G13" s="13">
        <v>44731</v>
      </c>
      <c r="H13">
        <v>380</v>
      </c>
      <c r="I13">
        <v>870</v>
      </c>
      <c r="J13" s="15">
        <v>2.2894736842105261</v>
      </c>
      <c r="K13" s="15">
        <v>94.506432433959958</v>
      </c>
      <c r="L13" s="15">
        <v>10.8614</v>
      </c>
      <c r="M13" s="15">
        <v>10.68</v>
      </c>
      <c r="N13" s="15">
        <v>1.24844</v>
      </c>
      <c r="O13" s="15">
        <v>108.49600144039628</v>
      </c>
      <c r="P13" s="15">
        <v>4.7984499999999999</v>
      </c>
      <c r="Q13" s="15">
        <v>4.7919999999999998</v>
      </c>
      <c r="R13" s="15">
        <v>121.08905625935802</v>
      </c>
      <c r="S13" s="15">
        <v>0.320158</v>
      </c>
      <c r="T13" s="15">
        <v>0.31669999999999998</v>
      </c>
      <c r="U13" s="15">
        <v>0.24898600000000001</v>
      </c>
      <c r="W13">
        <v>51</v>
      </c>
      <c r="X13" s="17">
        <v>6.8758819999999981</v>
      </c>
      <c r="Y13" s="15">
        <v>432.58749157411057</v>
      </c>
    </row>
    <row r="14" spans="1:26" x14ac:dyDescent="0.15">
      <c r="A14" s="1">
        <v>521</v>
      </c>
      <c r="B14" s="13">
        <v>44339</v>
      </c>
      <c r="C14">
        <v>20211779</v>
      </c>
      <c r="D14">
        <v>1</v>
      </c>
      <c r="E14" t="s">
        <v>4</v>
      </c>
      <c r="F14" t="s">
        <v>138</v>
      </c>
      <c r="G14" s="13">
        <v>44731</v>
      </c>
      <c r="H14">
        <v>392</v>
      </c>
      <c r="I14">
        <v>1160</v>
      </c>
      <c r="J14" s="15">
        <v>2.9591836734693877</v>
      </c>
      <c r="K14" s="15">
        <v>122.15117117314551</v>
      </c>
      <c r="L14" s="15">
        <v>12.949199999999999</v>
      </c>
      <c r="M14" s="15">
        <v>12.63</v>
      </c>
      <c r="N14" s="15">
        <v>1.1163099999999999</v>
      </c>
      <c r="O14" s="15">
        <v>97.013209579898728</v>
      </c>
      <c r="P14" s="15">
        <v>4.5088699999999999</v>
      </c>
      <c r="Q14" s="15">
        <v>4.4969999999999999</v>
      </c>
      <c r="R14" s="15">
        <v>113.6347007509042</v>
      </c>
      <c r="S14" s="15">
        <v>0.38910800000000001</v>
      </c>
      <c r="T14" s="15">
        <v>0.38290000000000002</v>
      </c>
      <c r="U14" s="15">
        <v>0.54836499999999999</v>
      </c>
      <c r="W14">
        <v>53</v>
      </c>
      <c r="X14" s="17">
        <v>7.7748927999999999</v>
      </c>
      <c r="Y14" s="15">
        <v>429.81229108384713</v>
      </c>
    </row>
    <row r="15" spans="1:26" x14ac:dyDescent="0.15">
      <c r="A15" s="1">
        <v>161</v>
      </c>
      <c r="B15" s="13">
        <v>44348</v>
      </c>
      <c r="C15">
        <v>20213841</v>
      </c>
      <c r="D15">
        <v>10</v>
      </c>
      <c r="E15" t="s">
        <v>4</v>
      </c>
      <c r="F15" t="s">
        <v>138</v>
      </c>
      <c r="G15" s="13">
        <v>44731</v>
      </c>
      <c r="H15">
        <v>383</v>
      </c>
      <c r="I15">
        <v>1140</v>
      </c>
      <c r="J15" s="15">
        <v>2.9765013054830289</v>
      </c>
      <c r="K15" s="15">
        <v>122.86602001858125</v>
      </c>
      <c r="L15" s="15">
        <v>12.943</v>
      </c>
      <c r="M15" s="15">
        <v>12.73</v>
      </c>
      <c r="N15" s="15">
        <v>1.1353500000000001</v>
      </c>
      <c r="O15" s="15">
        <v>98.667885709648786</v>
      </c>
      <c r="P15" s="15">
        <v>4.3047500000000003</v>
      </c>
      <c r="Q15" s="15">
        <v>4.2969999999999997</v>
      </c>
      <c r="R15" s="15">
        <v>108.58090040618977</v>
      </c>
      <c r="S15" s="15">
        <v>0.24786900000000001</v>
      </c>
      <c r="T15" s="15">
        <v>0.2437</v>
      </c>
      <c r="U15" s="15">
        <v>0.43045499999999998</v>
      </c>
      <c r="W15">
        <v>52.5</v>
      </c>
      <c r="X15" s="17">
        <v>7.6012686499999971</v>
      </c>
      <c r="Y15" s="15">
        <v>428.78269184406855</v>
      </c>
    </row>
    <row r="16" spans="1:26" x14ac:dyDescent="0.15">
      <c r="A16" s="1" t="s">
        <v>47</v>
      </c>
      <c r="B16" s="13">
        <v>44322</v>
      </c>
      <c r="C16">
        <v>20212090</v>
      </c>
      <c r="D16">
        <v>89</v>
      </c>
      <c r="E16" t="s">
        <v>4</v>
      </c>
      <c r="F16" t="s">
        <v>138</v>
      </c>
      <c r="G16" s="13">
        <v>44731</v>
      </c>
      <c r="H16">
        <v>409</v>
      </c>
      <c r="I16">
        <v>1015</v>
      </c>
      <c r="J16" s="15">
        <v>2.4816625916870416</v>
      </c>
      <c r="K16" s="15">
        <v>102.43973523811472</v>
      </c>
      <c r="L16" s="15">
        <v>11.083</v>
      </c>
      <c r="M16" s="15">
        <v>10.58</v>
      </c>
      <c r="N16" s="15">
        <v>1.09192</v>
      </c>
      <c r="O16" s="15">
        <v>94.893590314951069</v>
      </c>
      <c r="P16" s="15">
        <v>5.4209800000000001</v>
      </c>
      <c r="Q16" s="15">
        <v>5.4029999999999996</v>
      </c>
      <c r="R16" s="15">
        <v>136.52841631246062</v>
      </c>
      <c r="S16" s="15">
        <v>0.55943600000000004</v>
      </c>
      <c r="T16" s="15">
        <v>0.54949999999999999</v>
      </c>
      <c r="U16" s="15">
        <v>0.46016099999999999</v>
      </c>
      <c r="W16">
        <v>51</v>
      </c>
      <c r="X16" s="17">
        <v>6.6291006999999977</v>
      </c>
      <c r="Y16" s="15">
        <v>428.75533218047747</v>
      </c>
    </row>
    <row r="17" spans="1:25" x14ac:dyDescent="0.15">
      <c r="A17" s="1">
        <v>152</v>
      </c>
      <c r="B17" s="13">
        <v>44409</v>
      </c>
      <c r="C17">
        <v>20212716</v>
      </c>
      <c r="D17">
        <v>166</v>
      </c>
      <c r="E17" t="s">
        <v>4</v>
      </c>
      <c r="F17" t="s">
        <v>138</v>
      </c>
      <c r="G17" s="13">
        <v>44731</v>
      </c>
      <c r="H17">
        <v>322</v>
      </c>
      <c r="I17">
        <v>922</v>
      </c>
      <c r="J17" s="15">
        <v>2.8633540372670807</v>
      </c>
      <c r="K17" s="15">
        <v>118.1954510871786</v>
      </c>
      <c r="L17" s="15">
        <v>11.585900000000001</v>
      </c>
      <c r="M17" s="15">
        <v>12.14</v>
      </c>
      <c r="N17" s="15">
        <v>1.25661</v>
      </c>
      <c r="O17" s="15">
        <v>109.20601740573545</v>
      </c>
      <c r="P17" s="15">
        <v>3.6114999999999999</v>
      </c>
      <c r="Q17" s="15">
        <v>3.6320000000000001</v>
      </c>
      <c r="R17" s="15">
        <v>91.777014260014255</v>
      </c>
      <c r="S17" s="15">
        <v>0.34693200000000002</v>
      </c>
      <c r="T17" s="15">
        <v>0.35780000000000001</v>
      </c>
      <c r="U17" s="15">
        <v>0.47774899999999998</v>
      </c>
      <c r="W17">
        <v>48.5</v>
      </c>
      <c r="X17" s="17">
        <v>6.2012666999999988</v>
      </c>
      <c r="Y17" s="15">
        <v>428.38450015866374</v>
      </c>
    </row>
    <row r="18" spans="1:25" x14ac:dyDescent="0.15">
      <c r="A18" s="1" t="s">
        <v>96</v>
      </c>
      <c r="B18" s="13">
        <v>44379</v>
      </c>
      <c r="C18">
        <v>20215733</v>
      </c>
      <c r="D18">
        <v>175</v>
      </c>
      <c r="E18" t="s">
        <v>4</v>
      </c>
      <c r="F18" t="s">
        <v>138</v>
      </c>
      <c r="G18" s="13">
        <v>44731</v>
      </c>
      <c r="H18">
        <v>352</v>
      </c>
      <c r="I18">
        <v>862</v>
      </c>
      <c r="J18" s="15">
        <v>2.4488636363636362</v>
      </c>
      <c r="K18" s="15">
        <v>101.08583793125628</v>
      </c>
      <c r="L18" s="15">
        <v>11.0297</v>
      </c>
      <c r="M18" s="15">
        <v>11.19</v>
      </c>
      <c r="N18" s="15">
        <v>1.27955</v>
      </c>
      <c r="O18" s="15">
        <v>111.19962404525575</v>
      </c>
      <c r="P18" s="15">
        <v>4.1455000000000002</v>
      </c>
      <c r="Q18" s="15">
        <v>4.1509999999999998</v>
      </c>
      <c r="R18" s="15">
        <v>104.89162615454823</v>
      </c>
      <c r="S18" s="15">
        <v>0.27558199999999999</v>
      </c>
      <c r="T18" s="15">
        <v>0.2787</v>
      </c>
      <c r="U18" s="15">
        <v>0.35343599999999997</v>
      </c>
      <c r="W18">
        <v>50.5</v>
      </c>
      <c r="X18" s="17">
        <v>6.887946799999999</v>
      </c>
      <c r="Y18" s="15">
        <v>428.376712176316</v>
      </c>
    </row>
    <row r="19" spans="1:25" x14ac:dyDescent="0.15">
      <c r="A19" s="1" t="s">
        <v>84</v>
      </c>
      <c r="B19" s="13">
        <v>44328</v>
      </c>
      <c r="C19">
        <v>20212027</v>
      </c>
      <c r="D19">
        <v>148</v>
      </c>
      <c r="E19" t="s">
        <v>4</v>
      </c>
      <c r="F19" t="s">
        <v>138</v>
      </c>
      <c r="G19" s="13">
        <v>44731</v>
      </c>
      <c r="H19">
        <v>403</v>
      </c>
      <c r="I19">
        <v>958</v>
      </c>
      <c r="J19" s="15">
        <v>2.3771712158808933</v>
      </c>
      <c r="K19" s="15">
        <v>98.126470047228494</v>
      </c>
      <c r="L19" s="15">
        <v>12.0197</v>
      </c>
      <c r="M19" s="15">
        <v>11.58</v>
      </c>
      <c r="N19" s="15">
        <v>1.25467</v>
      </c>
      <c r="O19" s="15">
        <v>109.03742120343949</v>
      </c>
      <c r="P19" s="15">
        <v>4.4341100000000004</v>
      </c>
      <c r="Q19" s="15">
        <v>4.4180000000000001</v>
      </c>
      <c r="R19" s="15">
        <v>111.638449614742</v>
      </c>
      <c r="S19" s="15">
        <v>0.38910800000000001</v>
      </c>
      <c r="T19" s="15">
        <v>0.3805</v>
      </c>
      <c r="U19" s="15">
        <v>0.549875</v>
      </c>
      <c r="W19">
        <v>49</v>
      </c>
      <c r="X19" s="17">
        <v>5.6723686999999998</v>
      </c>
      <c r="Y19" s="15">
        <v>427.8397620688495</v>
      </c>
    </row>
    <row r="20" spans="1:25" x14ac:dyDescent="0.15">
      <c r="A20" s="1">
        <v>118</v>
      </c>
      <c r="B20" s="13">
        <v>44315</v>
      </c>
      <c r="C20">
        <v>20216264</v>
      </c>
      <c r="D20">
        <v>11</v>
      </c>
      <c r="E20" t="s">
        <v>4</v>
      </c>
      <c r="F20" t="s">
        <v>138</v>
      </c>
      <c r="G20" s="13">
        <v>44731</v>
      </c>
      <c r="H20">
        <v>416</v>
      </c>
      <c r="I20">
        <v>942</v>
      </c>
      <c r="J20" s="15">
        <v>2.2644230769230771</v>
      </c>
      <c r="K20" s="15">
        <v>93.472376641413319</v>
      </c>
      <c r="L20" s="15">
        <v>11.6798</v>
      </c>
      <c r="M20" s="15">
        <v>11.1</v>
      </c>
      <c r="N20" s="15">
        <v>1.2398899999999999</v>
      </c>
      <c r="O20" s="15">
        <v>107.75296147666924</v>
      </c>
      <c r="P20" s="15">
        <v>4.7202299999999999</v>
      </c>
      <c r="Q20" s="15">
        <v>4.6989999999999998</v>
      </c>
      <c r="R20" s="15">
        <v>118.73903909906581</v>
      </c>
      <c r="S20" s="15">
        <v>0.26397599999999999</v>
      </c>
      <c r="T20" s="15">
        <v>0.25259999999999999</v>
      </c>
      <c r="U20" s="15">
        <v>0.28358899999999998</v>
      </c>
      <c r="W20">
        <v>50</v>
      </c>
      <c r="X20" s="17">
        <v>6.0693375999999972</v>
      </c>
      <c r="Y20" s="15">
        <v>427.71733869381757</v>
      </c>
    </row>
    <row r="21" spans="1:25" x14ac:dyDescent="0.15">
      <c r="A21" s="1" t="s">
        <v>102</v>
      </c>
      <c r="B21" s="13">
        <v>44320</v>
      </c>
      <c r="C21">
        <v>20212483</v>
      </c>
      <c r="D21">
        <v>182</v>
      </c>
      <c r="E21" t="s">
        <v>4</v>
      </c>
      <c r="F21" t="s">
        <v>138</v>
      </c>
      <c r="G21" s="13">
        <v>44731</v>
      </c>
      <c r="H21">
        <v>411</v>
      </c>
      <c r="I21">
        <v>1105</v>
      </c>
      <c r="J21" s="15">
        <v>2.6885644768856447</v>
      </c>
      <c r="K21" s="15">
        <v>110.98037021847411</v>
      </c>
      <c r="L21" s="15">
        <v>13.0266</v>
      </c>
      <c r="M21" s="15">
        <v>12.5</v>
      </c>
      <c r="N21" s="15">
        <v>1.1788799999999999</v>
      </c>
      <c r="O21" s="15">
        <v>102.45087163023803</v>
      </c>
      <c r="P21" s="15">
        <v>4.39968</v>
      </c>
      <c r="Q21" s="15">
        <v>4.3810000000000002</v>
      </c>
      <c r="R21" s="15">
        <v>110.70349655096985</v>
      </c>
      <c r="S21" s="15">
        <v>0.42006199999999999</v>
      </c>
      <c r="T21" s="15">
        <v>0.40970000000000001</v>
      </c>
      <c r="U21" s="15">
        <v>0.49476500000000001</v>
      </c>
      <c r="W21">
        <v>52.5</v>
      </c>
      <c r="X21" s="17">
        <v>7.3682288499999968</v>
      </c>
      <c r="Y21" s="15">
        <v>426.58561002991996</v>
      </c>
    </row>
    <row r="22" spans="1:25" x14ac:dyDescent="0.15">
      <c r="A22" s="1" t="s">
        <v>50</v>
      </c>
      <c r="B22" s="13">
        <v>44420</v>
      </c>
      <c r="C22">
        <v>20215779</v>
      </c>
      <c r="D22">
        <v>93</v>
      </c>
      <c r="E22" t="s">
        <v>4</v>
      </c>
      <c r="F22" t="s">
        <v>138</v>
      </c>
      <c r="G22" s="13">
        <v>44731</v>
      </c>
      <c r="H22">
        <v>311</v>
      </c>
      <c r="I22">
        <v>738</v>
      </c>
      <c r="J22" s="15">
        <v>2.372990353697749</v>
      </c>
      <c r="K22" s="15">
        <v>97.953889610007494</v>
      </c>
      <c r="L22" s="15">
        <v>9.4756300000000007</v>
      </c>
      <c r="M22" s="15">
        <v>10.18</v>
      </c>
      <c r="N22" s="15">
        <v>1.28396</v>
      </c>
      <c r="O22" s="15">
        <v>111.58287623707284</v>
      </c>
      <c r="P22" s="15">
        <v>4.1067</v>
      </c>
      <c r="Q22" s="15">
        <v>4.1319999999999997</v>
      </c>
      <c r="R22" s="15">
        <v>104.41151512180036</v>
      </c>
      <c r="S22" s="15">
        <v>0.15920400000000001</v>
      </c>
      <c r="T22" s="15">
        <v>0.1731</v>
      </c>
      <c r="U22" s="15">
        <v>0.23481199999999999</v>
      </c>
      <c r="W22">
        <v>48.5</v>
      </c>
      <c r="X22" s="17">
        <v>6.3220142499999996</v>
      </c>
      <c r="Y22" s="15">
        <v>425.53115720595349</v>
      </c>
    </row>
    <row r="23" spans="1:25" x14ac:dyDescent="0.15">
      <c r="A23" s="1" t="s">
        <v>13</v>
      </c>
      <c r="B23" s="13">
        <v>44343</v>
      </c>
      <c r="C23">
        <v>20212177</v>
      </c>
      <c r="D23">
        <v>18</v>
      </c>
      <c r="E23" t="s">
        <v>4</v>
      </c>
      <c r="F23" t="s">
        <v>138</v>
      </c>
      <c r="G23" s="13">
        <v>44731</v>
      </c>
      <c r="H23">
        <v>388</v>
      </c>
      <c r="I23">
        <v>1065</v>
      </c>
      <c r="J23" s="15">
        <v>2.7448453608247423</v>
      </c>
      <c r="K23" s="15">
        <v>113.30357034608245</v>
      </c>
      <c r="L23" s="15">
        <v>12.1653</v>
      </c>
      <c r="M23" s="15">
        <v>11.9</v>
      </c>
      <c r="N23" s="15">
        <v>1.14228</v>
      </c>
      <c r="O23" s="15">
        <v>99.270139153932803</v>
      </c>
      <c r="P23" s="15">
        <v>4.3990600000000004</v>
      </c>
      <c r="Q23" s="15">
        <v>4.3890000000000002</v>
      </c>
      <c r="R23" s="15">
        <v>110.90564856475842</v>
      </c>
      <c r="S23" s="15">
        <v>0.41636600000000001</v>
      </c>
      <c r="T23" s="15">
        <v>0.41099999999999998</v>
      </c>
      <c r="U23" s="15">
        <v>0.26628400000000002</v>
      </c>
      <c r="W23">
        <v>51</v>
      </c>
      <c r="X23" s="17">
        <v>6.8053515999999981</v>
      </c>
      <c r="Y23" s="15">
        <v>422.74949721870644</v>
      </c>
    </row>
    <row r="24" spans="1:25" x14ac:dyDescent="0.15">
      <c r="A24" s="1">
        <v>2119</v>
      </c>
      <c r="B24" s="13">
        <v>44334</v>
      </c>
      <c r="C24">
        <v>20212434</v>
      </c>
      <c r="D24">
        <v>189</v>
      </c>
      <c r="E24" t="s">
        <v>4</v>
      </c>
      <c r="F24" t="s">
        <v>138</v>
      </c>
      <c r="G24" s="13">
        <v>44731</v>
      </c>
      <c r="H24">
        <v>397</v>
      </c>
      <c r="I24">
        <v>1085</v>
      </c>
      <c r="J24" s="15">
        <v>2.7329974811083124</v>
      </c>
      <c r="K24" s="15">
        <v>112.81450560966356</v>
      </c>
      <c r="L24" s="15">
        <v>13.0092</v>
      </c>
      <c r="M24" s="15">
        <v>12.64</v>
      </c>
      <c r="N24" s="15">
        <v>1.1990000000000001</v>
      </c>
      <c r="O24" s="15">
        <v>104.19940543961677</v>
      </c>
      <c r="P24" s="15">
        <v>4.0189500000000002</v>
      </c>
      <c r="Q24" s="15">
        <v>4.0060000000000002</v>
      </c>
      <c r="R24" s="15">
        <v>101.22762090463027</v>
      </c>
      <c r="S24" s="15">
        <v>0.26518700000000001</v>
      </c>
      <c r="T24" s="15">
        <v>0.25790000000000002</v>
      </c>
      <c r="U24" s="15">
        <v>0.40732400000000002</v>
      </c>
      <c r="W24">
        <v>52.5</v>
      </c>
      <c r="X24" s="17">
        <v>7.4818871499999977</v>
      </c>
      <c r="Y24" s="15">
        <v>422.44093739352735</v>
      </c>
    </row>
    <row r="25" spans="1:25" x14ac:dyDescent="0.15">
      <c r="A25" s="1" t="s">
        <v>44</v>
      </c>
      <c r="B25" s="13">
        <v>44393</v>
      </c>
      <c r="C25">
        <v>20211640</v>
      </c>
      <c r="D25">
        <v>81</v>
      </c>
      <c r="E25" t="s">
        <v>4</v>
      </c>
      <c r="F25" t="s">
        <v>138</v>
      </c>
      <c r="G25" s="13">
        <v>44731</v>
      </c>
      <c r="H25">
        <v>338</v>
      </c>
      <c r="I25">
        <v>904</v>
      </c>
      <c r="J25" s="15">
        <v>2.6745562130177514</v>
      </c>
      <c r="K25" s="15">
        <v>110.40212769405538</v>
      </c>
      <c r="L25" s="15">
        <v>10.8612</v>
      </c>
      <c r="M25" s="15">
        <v>11.2</v>
      </c>
      <c r="N25" s="15">
        <v>1.20146</v>
      </c>
      <c r="O25" s="15">
        <v>104.41319237654876</v>
      </c>
      <c r="P25" s="15">
        <v>4.0557800000000004</v>
      </c>
      <c r="Q25" s="15">
        <v>4.0679999999999996</v>
      </c>
      <c r="R25" s="15">
        <v>102.79429901149173</v>
      </c>
      <c r="S25" s="15">
        <v>0.169041</v>
      </c>
      <c r="T25" s="15">
        <v>0.1757</v>
      </c>
      <c r="U25" s="15">
        <v>0.20014599999999999</v>
      </c>
      <c r="W25">
        <v>52.5</v>
      </c>
      <c r="X25" s="17">
        <v>8.0237578999999979</v>
      </c>
      <c r="Y25" s="15">
        <v>422.02281145864464</v>
      </c>
    </row>
    <row r="26" spans="1:25" x14ac:dyDescent="0.15">
      <c r="A26" s="1" t="s">
        <v>66</v>
      </c>
      <c r="B26" s="13">
        <v>44371</v>
      </c>
      <c r="C26">
        <v>20212194</v>
      </c>
      <c r="D26">
        <v>119</v>
      </c>
      <c r="E26" t="s">
        <v>4</v>
      </c>
      <c r="F26" t="s">
        <v>138</v>
      </c>
      <c r="G26" s="13">
        <v>44731</v>
      </c>
      <c r="H26">
        <v>360</v>
      </c>
      <c r="I26">
        <v>944</v>
      </c>
      <c r="J26" s="15">
        <v>2.6222222222222222</v>
      </c>
      <c r="K26" s="15">
        <v>108.24185007250995</v>
      </c>
      <c r="L26" s="15">
        <v>11.675700000000001</v>
      </c>
      <c r="M26" s="15">
        <v>11.74</v>
      </c>
      <c r="N26" s="15">
        <v>1.2368300000000001</v>
      </c>
      <c r="O26" s="15">
        <v>107.487031384388</v>
      </c>
      <c r="P26" s="15">
        <v>3.8886500000000002</v>
      </c>
      <c r="Q26" s="15">
        <v>3.891</v>
      </c>
      <c r="R26" s="15">
        <v>98.321685706419458</v>
      </c>
      <c r="S26" s="15">
        <v>0.239929</v>
      </c>
      <c r="T26" s="15">
        <v>0.24110000000000001</v>
      </c>
      <c r="U26" s="15">
        <v>0.37136200000000003</v>
      </c>
      <c r="W26">
        <v>51.5</v>
      </c>
      <c r="X26" s="17">
        <v>7.3101960000000004</v>
      </c>
      <c r="Y26" s="15">
        <v>421.53759854770544</v>
      </c>
    </row>
    <row r="27" spans="1:25" x14ac:dyDescent="0.15">
      <c r="A27" s="1" t="s">
        <v>69</v>
      </c>
      <c r="B27" s="13">
        <v>44281</v>
      </c>
      <c r="C27">
        <v>20210210</v>
      </c>
      <c r="D27">
        <v>122</v>
      </c>
      <c r="E27" t="s">
        <v>4</v>
      </c>
      <c r="F27" t="s">
        <v>138</v>
      </c>
      <c r="G27" s="13">
        <v>44731</v>
      </c>
      <c r="H27">
        <v>450</v>
      </c>
      <c r="I27">
        <v>1195</v>
      </c>
      <c r="J27" s="15">
        <v>2.6555555555555554</v>
      </c>
      <c r="K27" s="15">
        <v>109.61780579377067</v>
      </c>
      <c r="L27" s="15">
        <v>13.4192</v>
      </c>
      <c r="M27" s="15">
        <v>12.49</v>
      </c>
      <c r="N27" s="15">
        <v>1.1229499999999999</v>
      </c>
      <c r="O27" s="15">
        <v>97.590260499097269</v>
      </c>
      <c r="P27" s="15">
        <v>4.6431800000000001</v>
      </c>
      <c r="Q27" s="15">
        <v>4.6100000000000003</v>
      </c>
      <c r="R27" s="15">
        <v>116.4900979456679</v>
      </c>
      <c r="S27" s="15">
        <v>0.39219999999999999</v>
      </c>
      <c r="T27" s="15">
        <v>0.374</v>
      </c>
      <c r="U27" s="15">
        <v>0.35469600000000001</v>
      </c>
      <c r="W27">
        <v>53</v>
      </c>
      <c r="X27" s="17">
        <v>7.3350149999999985</v>
      </c>
      <c r="Y27" s="15">
        <v>421.28842473763314</v>
      </c>
    </row>
    <row r="28" spans="1:25" x14ac:dyDescent="0.15">
      <c r="A28" s="1">
        <v>1590</v>
      </c>
      <c r="B28" s="13">
        <v>44365</v>
      </c>
      <c r="C28">
        <v>20215350</v>
      </c>
      <c r="D28">
        <v>139</v>
      </c>
      <c r="E28" t="s">
        <v>4</v>
      </c>
      <c r="F28" t="s">
        <v>138</v>
      </c>
      <c r="G28" s="13">
        <v>44731</v>
      </c>
      <c r="H28">
        <v>366</v>
      </c>
      <c r="I28">
        <v>1165</v>
      </c>
      <c r="J28" s="15">
        <v>3.1830601092896176</v>
      </c>
      <c r="K28" s="15">
        <v>131.39249305481465</v>
      </c>
      <c r="L28" s="15">
        <v>13.5329</v>
      </c>
      <c r="M28" s="15">
        <v>13.52</v>
      </c>
      <c r="N28" s="15">
        <v>1.1616200000000001</v>
      </c>
      <c r="O28" s="15">
        <v>100.95088686135749</v>
      </c>
      <c r="P28" s="15">
        <v>3.4816600000000002</v>
      </c>
      <c r="Q28" s="15">
        <v>3.4809999999999999</v>
      </c>
      <c r="R28" s="15">
        <v>87.961394999754845</v>
      </c>
      <c r="S28" s="15">
        <v>0.394368</v>
      </c>
      <c r="T28" s="15">
        <v>0.39410000000000001</v>
      </c>
      <c r="U28" s="15">
        <v>0.44178600000000001</v>
      </c>
      <c r="W28">
        <v>53</v>
      </c>
      <c r="X28" s="17">
        <v>8.0039657999999996</v>
      </c>
      <c r="Y28" s="15">
        <v>421.25566177728444</v>
      </c>
    </row>
    <row r="29" spans="1:25" x14ac:dyDescent="0.15">
      <c r="A29" s="1">
        <v>58</v>
      </c>
      <c r="B29" s="13">
        <v>44404</v>
      </c>
      <c r="C29">
        <v>20212175</v>
      </c>
      <c r="D29">
        <v>73</v>
      </c>
      <c r="E29" t="s">
        <v>4</v>
      </c>
      <c r="F29" t="s">
        <v>138</v>
      </c>
      <c r="G29" s="13">
        <v>44731</v>
      </c>
      <c r="H29">
        <v>327</v>
      </c>
      <c r="I29">
        <v>776</v>
      </c>
      <c r="J29" s="15">
        <v>2.3730886850152904</v>
      </c>
      <c r="K29" s="15">
        <v>97.95794859617601</v>
      </c>
      <c r="L29" s="15">
        <v>9.8108699999999995</v>
      </c>
      <c r="M29" s="15">
        <v>10.3</v>
      </c>
      <c r="N29" s="15">
        <v>1.2642899999999999</v>
      </c>
      <c r="O29" s="15">
        <v>109.87344979420605</v>
      </c>
      <c r="P29" s="15">
        <v>4.0722399999999999</v>
      </c>
      <c r="Q29" s="15">
        <v>4.09</v>
      </c>
      <c r="R29" s="15">
        <v>103.35021704941032</v>
      </c>
      <c r="S29" s="15">
        <v>0.356435</v>
      </c>
      <c r="T29" s="15">
        <v>0.36599999999999999</v>
      </c>
      <c r="U29" s="15">
        <v>0.42350900000000002</v>
      </c>
      <c r="W29">
        <v>49</v>
      </c>
      <c r="X29" s="17">
        <v>6.3961091000000003</v>
      </c>
      <c r="Y29" s="15">
        <v>421.05506523399845</v>
      </c>
    </row>
    <row r="30" spans="1:25" x14ac:dyDescent="0.15">
      <c r="A30" s="1" t="s">
        <v>20</v>
      </c>
      <c r="B30" s="13">
        <v>44263</v>
      </c>
      <c r="C30">
        <v>20211151</v>
      </c>
      <c r="D30">
        <v>26</v>
      </c>
      <c r="E30" t="s">
        <v>4</v>
      </c>
      <c r="F30" t="s">
        <v>138</v>
      </c>
      <c r="G30" s="13">
        <v>44731</v>
      </c>
      <c r="H30">
        <v>468</v>
      </c>
      <c r="I30">
        <v>950</v>
      </c>
      <c r="J30" s="15">
        <v>2.0299145299145298</v>
      </c>
      <c r="K30" s="15">
        <v>83.792175333184844</v>
      </c>
      <c r="L30" s="15">
        <v>11.3942</v>
      </c>
      <c r="M30" s="15">
        <v>10.3</v>
      </c>
      <c r="N30" s="15">
        <v>1.19939</v>
      </c>
      <c r="O30" s="15">
        <v>104.23329849059377</v>
      </c>
      <c r="P30" s="15">
        <v>5.1317399999999997</v>
      </c>
      <c r="Q30" s="15">
        <v>5.0919999999999996</v>
      </c>
      <c r="R30" s="15">
        <v>128.66975677642967</v>
      </c>
      <c r="S30" s="15">
        <v>0.33078000000000002</v>
      </c>
      <c r="T30" s="15">
        <v>0.30919999999999997</v>
      </c>
      <c r="U30" s="15">
        <v>0.40834399999999998</v>
      </c>
      <c r="W30">
        <v>52</v>
      </c>
      <c r="X30" s="17">
        <v>6.7106528000000001</v>
      </c>
      <c r="Y30" s="15">
        <v>420.92852909080204</v>
      </c>
    </row>
    <row r="31" spans="1:25" x14ac:dyDescent="0.15">
      <c r="A31" s="1" t="s">
        <v>73</v>
      </c>
      <c r="B31" s="13">
        <v>44400</v>
      </c>
      <c r="C31">
        <v>20215504</v>
      </c>
      <c r="D31">
        <v>127</v>
      </c>
      <c r="E31" t="s">
        <v>4</v>
      </c>
      <c r="F31" t="s">
        <v>138</v>
      </c>
      <c r="G31" s="13">
        <v>44731</v>
      </c>
      <c r="H31">
        <v>331</v>
      </c>
      <c r="I31">
        <v>962</v>
      </c>
      <c r="J31" s="15">
        <v>2.9063444108761329</v>
      </c>
      <c r="K31" s="15">
        <v>119.97003660297393</v>
      </c>
      <c r="L31" s="15">
        <v>11.173299999999999</v>
      </c>
      <c r="M31" s="15">
        <v>11.61</v>
      </c>
      <c r="N31" s="15">
        <v>1.16147</v>
      </c>
      <c r="O31" s="15">
        <v>100.93785107252016</v>
      </c>
      <c r="P31" s="15">
        <v>3.8764099999999999</v>
      </c>
      <c r="Q31" s="15">
        <v>3.8919999999999999</v>
      </c>
      <c r="R31" s="15">
        <v>98.346954708143031</v>
      </c>
      <c r="S31" s="15">
        <v>0.25889800000000002</v>
      </c>
      <c r="T31" s="15">
        <v>0.26740000000000003</v>
      </c>
      <c r="U31" s="15">
        <v>0.442496</v>
      </c>
      <c r="W31">
        <v>48.5</v>
      </c>
      <c r="X31" s="17">
        <v>6.1051012499999979</v>
      </c>
      <c r="Y31" s="15">
        <v>420.19269345615726</v>
      </c>
    </row>
    <row r="32" spans="1:25" x14ac:dyDescent="0.15">
      <c r="A32" s="1" t="s">
        <v>56</v>
      </c>
      <c r="B32" s="13">
        <v>44349</v>
      </c>
      <c r="C32">
        <v>20212915</v>
      </c>
      <c r="D32">
        <v>99</v>
      </c>
      <c r="E32" t="s">
        <v>4</v>
      </c>
      <c r="F32" t="s">
        <v>138</v>
      </c>
      <c r="G32" s="13">
        <v>44731</v>
      </c>
      <c r="H32">
        <v>382</v>
      </c>
      <c r="I32">
        <v>1015</v>
      </c>
      <c r="J32" s="15">
        <v>2.657068062827225</v>
      </c>
      <c r="K32" s="15">
        <v>109.68024008478774</v>
      </c>
      <c r="L32" s="15">
        <v>11.974600000000001</v>
      </c>
      <c r="M32" s="15">
        <v>11.77</v>
      </c>
      <c r="N32" s="15">
        <v>1.1797599999999999</v>
      </c>
      <c r="O32" s="15">
        <v>102.52734825808363</v>
      </c>
      <c r="P32" s="15">
        <v>4.1446500000000004</v>
      </c>
      <c r="Q32" s="15">
        <v>4.1369999999999996</v>
      </c>
      <c r="R32" s="15">
        <v>104.53786013041821</v>
      </c>
      <c r="S32" s="15">
        <v>0.370116</v>
      </c>
      <c r="T32" s="15">
        <v>0.36620000000000003</v>
      </c>
      <c r="U32" s="15">
        <v>0.45998</v>
      </c>
      <c r="W32">
        <v>51</v>
      </c>
      <c r="X32" s="17">
        <v>6.8580741999999972</v>
      </c>
      <c r="Y32" s="15">
        <v>419.27279673137321</v>
      </c>
    </row>
    <row r="33" spans="1:26" x14ac:dyDescent="0.15">
      <c r="A33" s="1" t="s">
        <v>32</v>
      </c>
      <c r="B33" s="13">
        <v>44420</v>
      </c>
      <c r="C33">
        <v>20215641</v>
      </c>
      <c r="D33">
        <v>57</v>
      </c>
      <c r="E33" t="s">
        <v>4</v>
      </c>
      <c r="F33" t="s">
        <v>138</v>
      </c>
      <c r="G33" s="13">
        <v>44731</v>
      </c>
      <c r="H33">
        <v>311</v>
      </c>
      <c r="I33">
        <v>896</v>
      </c>
      <c r="J33" s="15">
        <v>2.8810289389067525</v>
      </c>
      <c r="K33" s="15">
        <v>118.92504754819339</v>
      </c>
      <c r="L33" s="15">
        <v>9.8115500000000004</v>
      </c>
      <c r="M33" s="15">
        <v>10.52</v>
      </c>
      <c r="N33" s="15">
        <v>1.09504</v>
      </c>
      <c r="O33" s="15">
        <v>95.16473472276725</v>
      </c>
      <c r="P33" s="15">
        <v>4.3244899999999999</v>
      </c>
      <c r="Q33" s="15">
        <v>4.3499999999999996</v>
      </c>
      <c r="R33" s="15">
        <v>109.92015749753909</v>
      </c>
      <c r="S33" s="15">
        <v>0.27889900000000001</v>
      </c>
      <c r="T33" s="15">
        <v>0.2928</v>
      </c>
      <c r="U33" s="15">
        <v>0.50104000000000004</v>
      </c>
      <c r="W33">
        <v>50</v>
      </c>
      <c r="X33" s="17">
        <v>7.0658715999999986</v>
      </c>
      <c r="Y33" s="15">
        <v>419.17467449126696</v>
      </c>
    </row>
    <row r="34" spans="1:26" x14ac:dyDescent="0.15">
      <c r="A34" s="1" t="s">
        <v>71</v>
      </c>
      <c r="B34" s="13">
        <v>44306</v>
      </c>
      <c r="C34">
        <v>20212917</v>
      </c>
      <c r="D34">
        <v>125</v>
      </c>
      <c r="E34" t="s">
        <v>4</v>
      </c>
      <c r="F34" t="s">
        <v>138</v>
      </c>
      <c r="G34" s="13">
        <v>44731</v>
      </c>
      <c r="H34">
        <v>425</v>
      </c>
      <c r="I34">
        <v>1105</v>
      </c>
      <c r="J34" s="15">
        <v>2.6</v>
      </c>
      <c r="K34" s="15">
        <v>107.32454625833614</v>
      </c>
      <c r="L34" s="15">
        <v>13.044700000000001</v>
      </c>
      <c r="M34" s="15">
        <v>12.37</v>
      </c>
      <c r="N34" s="15">
        <v>1.18052</v>
      </c>
      <c r="O34" s="15">
        <v>102.59339625485937</v>
      </c>
      <c r="P34" s="15">
        <v>4.1647100000000004</v>
      </c>
      <c r="Q34" s="15">
        <v>4.1399999999999997</v>
      </c>
      <c r="R34" s="15">
        <v>104.61366713558893</v>
      </c>
      <c r="S34" s="15">
        <v>0.37434000000000001</v>
      </c>
      <c r="T34" s="15">
        <v>0.36109999999999998</v>
      </c>
      <c r="U34" s="15">
        <v>0.38972000000000001</v>
      </c>
      <c r="W34">
        <v>53</v>
      </c>
      <c r="X34" s="17">
        <v>7.5125724999999992</v>
      </c>
      <c r="Y34" s="15">
        <v>417.1250059036438</v>
      </c>
    </row>
    <row r="35" spans="1:26" x14ac:dyDescent="0.15">
      <c r="A35" s="1">
        <v>138</v>
      </c>
      <c r="B35" s="13">
        <v>44379</v>
      </c>
      <c r="C35">
        <v>20213110</v>
      </c>
      <c r="D35">
        <v>105</v>
      </c>
      <c r="E35" t="s">
        <v>4</v>
      </c>
      <c r="F35" t="s">
        <v>138</v>
      </c>
      <c r="G35" s="13">
        <v>44731</v>
      </c>
      <c r="H35">
        <v>352</v>
      </c>
      <c r="I35">
        <v>748</v>
      </c>
      <c r="J35" s="15">
        <v>2.125</v>
      </c>
      <c r="K35" s="15">
        <v>87.717177230370879</v>
      </c>
      <c r="L35" s="15">
        <v>8.8501899999999996</v>
      </c>
      <c r="M35" s="15">
        <v>9.01</v>
      </c>
      <c r="N35" s="15">
        <v>1.1831799999999999</v>
      </c>
      <c r="O35" s="15">
        <v>102.82456424357443</v>
      </c>
      <c r="P35" s="15">
        <v>4.8851399999999998</v>
      </c>
      <c r="Q35" s="15">
        <v>4.891</v>
      </c>
      <c r="R35" s="15">
        <v>123.59068742999166</v>
      </c>
      <c r="S35" s="15">
        <v>0.17655799999999999</v>
      </c>
      <c r="T35" s="15">
        <v>0.1797</v>
      </c>
      <c r="U35" s="15">
        <v>0.28306900000000002</v>
      </c>
      <c r="W35">
        <v>49</v>
      </c>
      <c r="X35" s="17">
        <v>6.1394216000000004</v>
      </c>
      <c r="Y35" s="15">
        <v>416.95699314751135</v>
      </c>
    </row>
    <row r="36" spans="1:26" x14ac:dyDescent="0.15">
      <c r="A36" s="1">
        <v>149</v>
      </c>
      <c r="B36" s="13">
        <v>44266</v>
      </c>
      <c r="C36">
        <v>20211626</v>
      </c>
      <c r="D36">
        <v>113</v>
      </c>
      <c r="E36" t="s">
        <v>4</v>
      </c>
      <c r="F36" t="s">
        <v>138</v>
      </c>
      <c r="G36" s="13">
        <v>44731</v>
      </c>
      <c r="H36">
        <v>465</v>
      </c>
      <c r="I36">
        <v>1110</v>
      </c>
      <c r="J36" s="15">
        <v>2.3870967741935485</v>
      </c>
      <c r="K36" s="15">
        <v>98.536183909638638</v>
      </c>
      <c r="L36" s="15">
        <v>13.162699999999999</v>
      </c>
      <c r="M36" s="15">
        <v>12.09</v>
      </c>
      <c r="N36" s="15">
        <v>1.1858299999999999</v>
      </c>
      <c r="O36" s="15">
        <v>103.05486317970036</v>
      </c>
      <c r="P36" s="15">
        <v>4.4731300000000003</v>
      </c>
      <c r="Q36" s="15">
        <v>4.4340000000000002</v>
      </c>
      <c r="R36" s="15">
        <v>112.04275364231917</v>
      </c>
      <c r="S36" s="15">
        <v>0.30314200000000002</v>
      </c>
      <c r="T36" s="15">
        <v>0.28210000000000002</v>
      </c>
      <c r="U36" s="15">
        <v>0.45885700000000001</v>
      </c>
      <c r="W36">
        <v>52</v>
      </c>
      <c r="X36" s="17">
        <v>6.7296469999999999</v>
      </c>
      <c r="Y36" s="15">
        <v>416.6886639113585</v>
      </c>
    </row>
    <row r="37" spans="1:26" x14ac:dyDescent="0.15">
      <c r="A37" s="1" t="s">
        <v>35</v>
      </c>
      <c r="B37" s="13">
        <v>44381</v>
      </c>
      <c r="C37">
        <v>20215781</v>
      </c>
      <c r="D37">
        <v>65</v>
      </c>
      <c r="E37" t="s">
        <v>4</v>
      </c>
      <c r="F37" t="s">
        <v>138</v>
      </c>
      <c r="G37" s="13">
        <v>44731</v>
      </c>
      <c r="H37">
        <v>350</v>
      </c>
      <c r="I37">
        <v>598</v>
      </c>
      <c r="J37" s="15">
        <v>1.7085714285714286</v>
      </c>
      <c r="K37" s="15">
        <v>70.527558969763746</v>
      </c>
      <c r="L37" s="15">
        <v>8.6678800000000003</v>
      </c>
      <c r="M37" s="15">
        <v>8.85</v>
      </c>
      <c r="N37" s="15">
        <v>1.4494800000000001</v>
      </c>
      <c r="O37" s="15">
        <v>125.96743469275707</v>
      </c>
      <c r="P37" s="15">
        <v>3.7112599999999998</v>
      </c>
      <c r="Q37" s="15">
        <v>3.718</v>
      </c>
      <c r="R37" s="15">
        <v>93.950148408241461</v>
      </c>
      <c r="S37" s="15">
        <v>7.6148300000000002E-2</v>
      </c>
      <c r="T37" s="15">
        <v>7.9799999999999996E-2</v>
      </c>
      <c r="U37" s="15">
        <v>0.116408</v>
      </c>
      <c r="W37">
        <v>49.5</v>
      </c>
      <c r="X37" s="17">
        <v>6.408717499999999</v>
      </c>
      <c r="Y37" s="15">
        <v>416.41257676351938</v>
      </c>
      <c r="Z37" s="11" t="s">
        <v>151</v>
      </c>
    </row>
    <row r="38" spans="1:26" x14ac:dyDescent="0.15">
      <c r="A38" s="1" t="s">
        <v>49</v>
      </c>
      <c r="B38" s="13">
        <v>44277</v>
      </c>
      <c r="C38">
        <v>20212284</v>
      </c>
      <c r="D38">
        <v>92</v>
      </c>
      <c r="E38" t="s">
        <v>4</v>
      </c>
      <c r="F38" t="s">
        <v>138</v>
      </c>
      <c r="G38" s="13">
        <v>44731</v>
      </c>
      <c r="H38">
        <v>454</v>
      </c>
      <c r="I38">
        <v>970</v>
      </c>
      <c r="J38" s="15">
        <v>2.1365638766519823</v>
      </c>
      <c r="K38" s="15">
        <v>88.194518697548332</v>
      </c>
      <c r="L38" s="15">
        <v>11.912000000000001</v>
      </c>
      <c r="M38" s="15">
        <v>10.95</v>
      </c>
      <c r="N38" s="15">
        <v>1.22804</v>
      </c>
      <c r="O38" s="15">
        <v>106.72313415852123</v>
      </c>
      <c r="P38" s="15">
        <v>4.49878</v>
      </c>
      <c r="Q38" s="15">
        <v>4.4640000000000004</v>
      </c>
      <c r="R38" s="15">
        <v>112.80082369402635</v>
      </c>
      <c r="S38" s="15">
        <v>0.25234899999999999</v>
      </c>
      <c r="T38" s="15">
        <v>0.2334</v>
      </c>
      <c r="U38" s="15">
        <v>0.30025000000000002</v>
      </c>
      <c r="W38">
        <v>51.5</v>
      </c>
      <c r="X38" s="17">
        <v>6.5481615000000009</v>
      </c>
      <c r="Y38" s="15">
        <v>414.44161070861713</v>
      </c>
    </row>
    <row r="39" spans="1:26" x14ac:dyDescent="0.15">
      <c r="A39" s="1" t="s">
        <v>104</v>
      </c>
      <c r="B39" s="13">
        <v>44269</v>
      </c>
      <c r="C39">
        <v>20212688</v>
      </c>
      <c r="D39">
        <v>185</v>
      </c>
      <c r="E39" t="s">
        <v>4</v>
      </c>
      <c r="F39" t="s">
        <v>138</v>
      </c>
      <c r="G39" s="13">
        <v>44731</v>
      </c>
      <c r="H39">
        <v>462</v>
      </c>
      <c r="I39">
        <v>1110</v>
      </c>
      <c r="J39" s="15">
        <v>2.4025974025974026</v>
      </c>
      <c r="K39" s="15">
        <v>99.176029259701224</v>
      </c>
      <c r="L39" s="15">
        <v>13.055099999999999</v>
      </c>
      <c r="M39" s="15">
        <v>12.01</v>
      </c>
      <c r="N39" s="15">
        <v>1.17614</v>
      </c>
      <c r="O39" s="15">
        <v>102.21275122080972</v>
      </c>
      <c r="P39" s="15">
        <v>4.4012200000000004</v>
      </c>
      <c r="Q39" s="15">
        <v>4.3639999999999999</v>
      </c>
      <c r="R39" s="15">
        <v>110.27392352166912</v>
      </c>
      <c r="S39" s="15">
        <v>0.50739599999999996</v>
      </c>
      <c r="T39" s="15">
        <v>0.4869</v>
      </c>
      <c r="U39" s="15">
        <v>0.56478200000000001</v>
      </c>
      <c r="W39">
        <v>51.5</v>
      </c>
      <c r="X39" s="17">
        <v>6.4952211000000002</v>
      </c>
      <c r="Y39" s="15">
        <v>413.87545522298979</v>
      </c>
    </row>
    <row r="40" spans="1:26" x14ac:dyDescent="0.15">
      <c r="A40" s="1">
        <v>187</v>
      </c>
      <c r="B40" s="13">
        <v>44415</v>
      </c>
      <c r="C40">
        <v>20212941</v>
      </c>
      <c r="D40">
        <v>184</v>
      </c>
      <c r="E40" t="s">
        <v>4</v>
      </c>
      <c r="F40" t="s">
        <v>138</v>
      </c>
      <c r="G40" s="13">
        <v>44731</v>
      </c>
      <c r="H40">
        <v>316</v>
      </c>
      <c r="I40">
        <v>752</v>
      </c>
      <c r="J40" s="15">
        <v>2.3797468354430378</v>
      </c>
      <c r="K40" s="15">
        <v>98.232788201398208</v>
      </c>
      <c r="L40" s="15">
        <v>8.8460099999999997</v>
      </c>
      <c r="M40" s="15">
        <v>9.48</v>
      </c>
      <c r="N40" s="15">
        <v>1.1763300000000001</v>
      </c>
      <c r="O40" s="15">
        <v>102.22926322000365</v>
      </c>
      <c r="P40" s="15">
        <v>4.3650599999999997</v>
      </c>
      <c r="Q40" s="15">
        <v>4.3879999999999999</v>
      </c>
      <c r="R40" s="15">
        <v>110.88037956303485</v>
      </c>
      <c r="S40" s="15">
        <v>0.276505</v>
      </c>
      <c r="T40" s="15">
        <v>0.28899999999999998</v>
      </c>
      <c r="U40" s="15">
        <v>0.229793</v>
      </c>
      <c r="W40">
        <v>48.5</v>
      </c>
      <c r="X40" s="17">
        <v>6.266690999999998</v>
      </c>
      <c r="Y40" s="15">
        <v>413.57169420444035</v>
      </c>
    </row>
    <row r="41" spans="1:26" x14ac:dyDescent="0.15">
      <c r="A41" s="1">
        <v>2221</v>
      </c>
      <c r="B41" s="13">
        <v>44303</v>
      </c>
      <c r="C41">
        <v>20212199</v>
      </c>
      <c r="D41">
        <v>86</v>
      </c>
      <c r="E41" t="s">
        <v>4</v>
      </c>
      <c r="F41" t="s">
        <v>138</v>
      </c>
      <c r="G41" s="13">
        <v>44731</v>
      </c>
      <c r="H41">
        <v>428</v>
      </c>
      <c r="I41">
        <v>1005</v>
      </c>
      <c r="J41" s="15">
        <v>2.3481308411214954</v>
      </c>
      <c r="K41" s="15">
        <v>96.927721953296029</v>
      </c>
      <c r="L41" s="15">
        <v>12.944699999999999</v>
      </c>
      <c r="M41" s="15">
        <v>12.24</v>
      </c>
      <c r="N41" s="15">
        <v>1.28803</v>
      </c>
      <c r="O41" s="15">
        <v>111.93658064085869</v>
      </c>
      <c r="P41" s="15">
        <v>3.6538300000000001</v>
      </c>
      <c r="Q41" s="15">
        <v>3.6280000000000001</v>
      </c>
      <c r="R41" s="15">
        <v>91.675938253119966</v>
      </c>
      <c r="S41" s="15">
        <v>0.23302999999999999</v>
      </c>
      <c r="T41" s="15">
        <v>0.21920000000000001</v>
      </c>
      <c r="U41" s="15">
        <v>0.32154199999999999</v>
      </c>
      <c r="W41">
        <v>52</v>
      </c>
      <c r="X41" s="17">
        <v>6.9855167999999992</v>
      </c>
      <c r="Y41" s="15">
        <v>412.4768214881334</v>
      </c>
    </row>
    <row r="42" spans="1:26" x14ac:dyDescent="0.15">
      <c r="A42" s="1">
        <v>328</v>
      </c>
      <c r="B42" s="13">
        <v>44378</v>
      </c>
      <c r="C42">
        <v>20212719</v>
      </c>
      <c r="D42">
        <v>79</v>
      </c>
      <c r="E42" t="s">
        <v>4</v>
      </c>
      <c r="F42" t="s">
        <v>138</v>
      </c>
      <c r="G42" s="13">
        <v>44731</v>
      </c>
      <c r="H42">
        <v>353</v>
      </c>
      <c r="I42">
        <v>1025</v>
      </c>
      <c r="J42" s="15">
        <v>2.9036827195467421</v>
      </c>
      <c r="K42" s="15">
        <v>119.86016552058676</v>
      </c>
      <c r="L42" s="15">
        <v>11.355499999999999</v>
      </c>
      <c r="M42" s="15">
        <v>11.5</v>
      </c>
      <c r="N42" s="15">
        <v>1.10785</v>
      </c>
      <c r="O42" s="15">
        <v>96.277991089474085</v>
      </c>
      <c r="P42" s="15">
        <v>3.9339400000000002</v>
      </c>
      <c r="Q42" s="15">
        <v>3.9390000000000001</v>
      </c>
      <c r="R42" s="15">
        <v>99.534597789150922</v>
      </c>
      <c r="S42" s="15">
        <v>0.26308500000000001</v>
      </c>
      <c r="T42" s="15">
        <v>0.26600000000000001</v>
      </c>
      <c r="U42" s="15">
        <v>0.439502</v>
      </c>
      <c r="W42">
        <v>51.5</v>
      </c>
      <c r="X42" s="17">
        <v>7.3772654500000003</v>
      </c>
      <c r="Y42" s="15">
        <v>411.95074548868581</v>
      </c>
    </row>
    <row r="43" spans="1:26" x14ac:dyDescent="0.15">
      <c r="A43" s="1" t="s">
        <v>57</v>
      </c>
      <c r="B43" s="13">
        <v>44319</v>
      </c>
      <c r="C43">
        <v>20212910</v>
      </c>
      <c r="D43">
        <v>100</v>
      </c>
      <c r="E43" t="s">
        <v>4</v>
      </c>
      <c r="F43" t="s">
        <v>138</v>
      </c>
      <c r="G43" s="13">
        <v>44731</v>
      </c>
      <c r="H43">
        <v>412</v>
      </c>
      <c r="I43">
        <v>1025</v>
      </c>
      <c r="J43" s="15">
        <v>2.487864077669903</v>
      </c>
      <c r="K43" s="15">
        <v>102.6957243416678</v>
      </c>
      <c r="L43" s="15">
        <v>12.236000000000001</v>
      </c>
      <c r="M43" s="15">
        <v>11.7</v>
      </c>
      <c r="N43" s="15">
        <v>1.1937599999999999</v>
      </c>
      <c r="O43" s="15">
        <v>103.74402188289984</v>
      </c>
      <c r="P43" s="15">
        <v>4.0406199999999997</v>
      </c>
      <c r="Q43" s="15">
        <v>4.0209999999999999</v>
      </c>
      <c r="R43" s="15">
        <v>101.60665593048384</v>
      </c>
      <c r="S43" s="15">
        <v>0.27116099999999999</v>
      </c>
      <c r="T43" s="15">
        <v>0.2606</v>
      </c>
      <c r="U43" s="15">
        <v>0.28285300000000002</v>
      </c>
      <c r="W43">
        <v>53.5</v>
      </c>
      <c r="X43" s="17">
        <v>7.863900199999998</v>
      </c>
      <c r="Y43" s="15">
        <v>411.79042403795131</v>
      </c>
    </row>
    <row r="44" spans="1:26" x14ac:dyDescent="0.15">
      <c r="A44" s="1">
        <v>6131</v>
      </c>
      <c r="B44" s="13">
        <v>44360</v>
      </c>
      <c r="C44">
        <v>20213107</v>
      </c>
      <c r="D44">
        <v>50</v>
      </c>
      <c r="E44" t="s">
        <v>4</v>
      </c>
      <c r="F44" t="s">
        <v>138</v>
      </c>
      <c r="G44" s="13">
        <v>44731</v>
      </c>
      <c r="H44">
        <v>371</v>
      </c>
      <c r="I44">
        <v>896</v>
      </c>
      <c r="J44" s="15">
        <v>2.4150943396226414</v>
      </c>
      <c r="K44" s="15">
        <v>99.691886219644587</v>
      </c>
      <c r="L44" s="15">
        <v>10.429500000000001</v>
      </c>
      <c r="M44" s="15">
        <v>10.36</v>
      </c>
      <c r="N44" s="15">
        <v>1.16401</v>
      </c>
      <c r="O44" s="15">
        <v>101.15859043016539</v>
      </c>
      <c r="P44" s="15">
        <v>4.3333599999999999</v>
      </c>
      <c r="Q44" s="15">
        <v>4.3310000000000004</v>
      </c>
      <c r="R44" s="15">
        <v>109.44004646479124</v>
      </c>
      <c r="S44" s="15">
        <v>0.27524700000000002</v>
      </c>
      <c r="T44" s="15">
        <v>0.27379999999999999</v>
      </c>
      <c r="U44" s="15">
        <v>0.336561</v>
      </c>
      <c r="W44">
        <v>51</v>
      </c>
      <c r="X44" s="17">
        <v>6.9574624999999974</v>
      </c>
      <c r="Y44" s="15">
        <v>411.44911354476659</v>
      </c>
    </row>
    <row r="45" spans="1:26" x14ac:dyDescent="0.15">
      <c r="A45" s="1" t="s">
        <v>48</v>
      </c>
      <c r="B45" s="13">
        <v>44382</v>
      </c>
      <c r="C45">
        <v>20212479</v>
      </c>
      <c r="D45">
        <v>90</v>
      </c>
      <c r="E45" t="s">
        <v>4</v>
      </c>
      <c r="F45" t="s">
        <v>138</v>
      </c>
      <c r="G45" s="13">
        <v>44731</v>
      </c>
      <c r="H45">
        <v>349</v>
      </c>
      <c r="I45">
        <v>1035</v>
      </c>
      <c r="J45" s="15">
        <v>2.9656160458452723</v>
      </c>
      <c r="K45" s="15">
        <v>122.41669096030185</v>
      </c>
      <c r="L45" s="15">
        <v>11.8299</v>
      </c>
      <c r="M45" s="15">
        <v>12.03</v>
      </c>
      <c r="N45" s="15">
        <v>1.14299</v>
      </c>
      <c r="O45" s="15">
        <v>99.331841887762764</v>
      </c>
      <c r="P45" s="15">
        <v>3.5470799999999998</v>
      </c>
      <c r="Q45" s="15">
        <v>3.5539999999999998</v>
      </c>
      <c r="R45" s="15">
        <v>89.806032125575612</v>
      </c>
      <c r="S45" s="15">
        <v>0.41348600000000002</v>
      </c>
      <c r="T45" s="15">
        <v>0.41739999999999999</v>
      </c>
      <c r="U45" s="15">
        <v>0.495166</v>
      </c>
      <c r="W45">
        <v>53</v>
      </c>
      <c r="X45" s="17">
        <v>8.1644168999999991</v>
      </c>
      <c r="Y45" s="15">
        <v>410.88640686140297</v>
      </c>
    </row>
    <row r="46" spans="1:26" x14ac:dyDescent="0.15">
      <c r="A46" s="1" t="s">
        <v>16</v>
      </c>
      <c r="B46" s="13">
        <v>44271</v>
      </c>
      <c r="C46">
        <v>20211124</v>
      </c>
      <c r="D46">
        <v>22</v>
      </c>
      <c r="E46" t="s">
        <v>4</v>
      </c>
      <c r="F46" t="s">
        <v>138</v>
      </c>
      <c r="G46" s="13">
        <v>44731</v>
      </c>
      <c r="H46">
        <v>460</v>
      </c>
      <c r="I46">
        <v>914</v>
      </c>
      <c r="J46" s="15">
        <v>1.9869565217391305</v>
      </c>
      <c r="K46" s="15">
        <v>82.018925819497696</v>
      </c>
      <c r="L46" s="15">
        <v>11.069100000000001</v>
      </c>
      <c r="M46" s="15">
        <v>10.050000000000001</v>
      </c>
      <c r="N46" s="15">
        <v>1.21106</v>
      </c>
      <c r="O46" s="15">
        <v>105.24748286213701</v>
      </c>
      <c r="P46" s="15">
        <v>4.7031000000000001</v>
      </c>
      <c r="Q46" s="15">
        <v>4.6660000000000004</v>
      </c>
      <c r="R46" s="15">
        <v>117.90516204218792</v>
      </c>
      <c r="S46" s="15">
        <v>0.28365499999999999</v>
      </c>
      <c r="T46" s="15">
        <v>0.26350000000000001</v>
      </c>
      <c r="U46" s="15">
        <v>0.37240899999999999</v>
      </c>
      <c r="W46">
        <v>51.5</v>
      </c>
      <c r="X46" s="17">
        <v>6.5082810000000011</v>
      </c>
      <c r="Y46" s="15">
        <v>410.41905358595966</v>
      </c>
    </row>
    <row r="47" spans="1:26" x14ac:dyDescent="0.15">
      <c r="A47" s="1">
        <v>54</v>
      </c>
      <c r="B47" s="13">
        <v>44312</v>
      </c>
      <c r="C47">
        <v>20210546</v>
      </c>
      <c r="D47">
        <v>72</v>
      </c>
      <c r="E47" t="s">
        <v>4</v>
      </c>
      <c r="F47" t="s">
        <v>138</v>
      </c>
      <c r="G47" s="13">
        <v>44731</v>
      </c>
      <c r="H47">
        <v>419</v>
      </c>
      <c r="I47">
        <v>996</v>
      </c>
      <c r="J47" s="15">
        <v>2.3770883054892602</v>
      </c>
      <c r="K47" s="15">
        <v>98.123047616396903</v>
      </c>
      <c r="L47" s="15">
        <v>11.295400000000001</v>
      </c>
      <c r="M47" s="15">
        <v>10.69</v>
      </c>
      <c r="N47" s="15">
        <v>1.13408</v>
      </c>
      <c r="O47" s="15">
        <v>98.557516030826164</v>
      </c>
      <c r="P47" s="15">
        <v>4.5661800000000001</v>
      </c>
      <c r="Q47" s="15">
        <v>4.5439999999999996</v>
      </c>
      <c r="R47" s="15">
        <v>114.82234383191209</v>
      </c>
      <c r="S47" s="15">
        <v>0.271484</v>
      </c>
      <c r="T47" s="15">
        <v>0.25950000000000001</v>
      </c>
      <c r="U47" s="15">
        <v>0.40843699999999999</v>
      </c>
      <c r="W47">
        <v>52</v>
      </c>
      <c r="X47" s="17">
        <v>7.0537997999999984</v>
      </c>
      <c r="Y47" s="15">
        <v>410.06042350996131</v>
      </c>
    </row>
    <row r="48" spans="1:26" x14ac:dyDescent="0.15">
      <c r="A48" s="1">
        <v>133</v>
      </c>
      <c r="B48" s="13">
        <v>44378</v>
      </c>
      <c r="C48">
        <v>20212944</v>
      </c>
      <c r="D48">
        <v>45</v>
      </c>
      <c r="E48" t="s">
        <v>4</v>
      </c>
      <c r="F48" t="s">
        <v>138</v>
      </c>
      <c r="G48" s="13">
        <v>44731</v>
      </c>
      <c r="H48">
        <v>353</v>
      </c>
      <c r="I48">
        <v>994</v>
      </c>
      <c r="J48" s="15">
        <v>2.8158640226628897</v>
      </c>
      <c r="K48" s="15">
        <v>116.23512636825683</v>
      </c>
      <c r="L48" s="15">
        <v>11.211</v>
      </c>
      <c r="M48" s="15">
        <v>11.36</v>
      </c>
      <c r="N48" s="15">
        <v>1.1278699999999999</v>
      </c>
      <c r="O48" s="15">
        <v>98.017834372961261</v>
      </c>
      <c r="P48" s="15">
        <v>3.8576700000000002</v>
      </c>
      <c r="Q48" s="15">
        <v>3.863</v>
      </c>
      <c r="R48" s="15">
        <v>97.614153658159438</v>
      </c>
      <c r="S48" s="15">
        <v>0.31339</v>
      </c>
      <c r="T48" s="15">
        <v>0.31630000000000003</v>
      </c>
      <c r="U48" s="15">
        <v>0.56670200000000004</v>
      </c>
      <c r="W48">
        <v>49.5</v>
      </c>
      <c r="X48" s="17">
        <v>6.3790800499999989</v>
      </c>
      <c r="Y48" s="15">
        <v>409.88494877233882</v>
      </c>
    </row>
    <row r="49" spans="1:25" x14ac:dyDescent="0.15">
      <c r="A49" s="1">
        <v>102</v>
      </c>
      <c r="B49" s="13">
        <v>44328</v>
      </c>
      <c r="C49">
        <v>20211444</v>
      </c>
      <c r="D49">
        <v>6</v>
      </c>
      <c r="E49" t="s">
        <v>4</v>
      </c>
      <c r="F49" t="s">
        <v>138</v>
      </c>
      <c r="G49" s="13">
        <v>44731</v>
      </c>
      <c r="H49">
        <v>403</v>
      </c>
      <c r="I49">
        <v>896</v>
      </c>
      <c r="J49" s="15">
        <v>2.2233250620347396</v>
      </c>
      <c r="K49" s="15">
        <v>91.77590517987133</v>
      </c>
      <c r="L49" s="15">
        <v>10.918200000000001</v>
      </c>
      <c r="M49" s="15">
        <v>10.48</v>
      </c>
      <c r="N49" s="15">
        <v>1.21855</v>
      </c>
      <c r="O49" s="15">
        <v>105.89840325141368</v>
      </c>
      <c r="P49" s="15">
        <v>4.1960100000000002</v>
      </c>
      <c r="Q49" s="15">
        <v>4.18</v>
      </c>
      <c r="R49" s="15">
        <v>105.62442720453183</v>
      </c>
      <c r="S49" s="15">
        <v>0.21734600000000001</v>
      </c>
      <c r="T49" s="15">
        <v>0.2087</v>
      </c>
      <c r="U49" s="15">
        <v>0.304421</v>
      </c>
      <c r="W49">
        <v>50</v>
      </c>
      <c r="X49" s="17">
        <v>6.1752563999999968</v>
      </c>
      <c r="Y49" s="15">
        <v>409.19713888723049</v>
      </c>
    </row>
    <row r="50" spans="1:25" x14ac:dyDescent="0.15">
      <c r="A50" s="1" t="s">
        <v>100</v>
      </c>
      <c r="B50" s="13">
        <v>44266</v>
      </c>
      <c r="C50">
        <v>20211235</v>
      </c>
      <c r="D50">
        <v>180</v>
      </c>
      <c r="E50" t="s">
        <v>4</v>
      </c>
      <c r="F50" t="s">
        <v>138</v>
      </c>
      <c r="G50" s="13">
        <v>44731</v>
      </c>
      <c r="H50">
        <v>465</v>
      </c>
      <c r="I50">
        <v>1150</v>
      </c>
      <c r="J50" s="15">
        <v>2.4731182795698925</v>
      </c>
      <c r="K50" s="15">
        <v>102.08703738385985</v>
      </c>
      <c r="L50" s="15">
        <v>13.106199999999999</v>
      </c>
      <c r="M50" s="15">
        <v>12.04</v>
      </c>
      <c r="N50" s="15">
        <v>1.13967</v>
      </c>
      <c r="O50" s="15">
        <v>99.043316428163493</v>
      </c>
      <c r="P50" s="15">
        <v>4.3212599999999997</v>
      </c>
      <c r="Q50" s="15">
        <v>4.2830000000000004</v>
      </c>
      <c r="R50" s="15">
        <v>108.22713438205977</v>
      </c>
      <c r="S50" s="15">
        <v>0.59003700000000003</v>
      </c>
      <c r="T50" s="15">
        <v>0.56899999999999995</v>
      </c>
      <c r="U50" s="15">
        <v>0.65949400000000002</v>
      </c>
      <c r="W50">
        <v>52</v>
      </c>
      <c r="X50" s="17">
        <v>6.7296469999999999</v>
      </c>
      <c r="Y50" s="15">
        <v>408.4008046222466</v>
      </c>
    </row>
    <row r="51" spans="1:25" x14ac:dyDescent="0.15">
      <c r="A51" s="1">
        <v>2126</v>
      </c>
      <c r="B51" s="13">
        <v>44335</v>
      </c>
      <c r="C51">
        <v>20215950</v>
      </c>
      <c r="D51">
        <v>30</v>
      </c>
      <c r="E51" t="s">
        <v>4</v>
      </c>
      <c r="F51" t="s">
        <v>138</v>
      </c>
      <c r="G51" s="13">
        <v>44731</v>
      </c>
      <c r="H51">
        <v>396</v>
      </c>
      <c r="I51">
        <v>932</v>
      </c>
      <c r="J51" s="15">
        <v>2.3535353535353534</v>
      </c>
      <c r="K51" s="15">
        <v>97.150813046590201</v>
      </c>
      <c r="L51" s="15">
        <v>11.401199999999999</v>
      </c>
      <c r="M51" s="15">
        <v>11.04</v>
      </c>
      <c r="N51" s="15">
        <v>1.2233000000000001</v>
      </c>
      <c r="O51" s="15">
        <v>106.31120323126204</v>
      </c>
      <c r="P51" s="15">
        <v>3.9031899999999999</v>
      </c>
      <c r="Q51" s="15">
        <v>3.89</v>
      </c>
      <c r="R51" s="15">
        <v>98.296416704695886</v>
      </c>
      <c r="S51" s="15">
        <v>0.20538500000000001</v>
      </c>
      <c r="T51" s="15">
        <v>0.1983</v>
      </c>
      <c r="U51" s="15">
        <v>0.28339300000000001</v>
      </c>
      <c r="W51">
        <v>51.5</v>
      </c>
      <c r="X51" s="17">
        <v>6.9878681999999994</v>
      </c>
      <c r="Y51" s="15">
        <v>408.06963621381016</v>
      </c>
    </row>
    <row r="52" spans="1:25" x14ac:dyDescent="0.15">
      <c r="A52" s="1">
        <v>136</v>
      </c>
      <c r="B52" s="13">
        <v>44310</v>
      </c>
      <c r="C52">
        <v>20212012</v>
      </c>
      <c r="D52">
        <v>37</v>
      </c>
      <c r="E52" t="s">
        <v>4</v>
      </c>
      <c r="F52" t="s">
        <v>138</v>
      </c>
      <c r="G52" s="13">
        <v>44731</v>
      </c>
      <c r="H52">
        <v>421</v>
      </c>
      <c r="I52">
        <v>1045</v>
      </c>
      <c r="J52" s="15">
        <v>2.4821852731591449</v>
      </c>
      <c r="K52" s="15">
        <v>102.46131083497283</v>
      </c>
      <c r="L52" s="15">
        <v>11.2097</v>
      </c>
      <c r="M52" s="15">
        <v>10.58</v>
      </c>
      <c r="N52" s="15">
        <v>1.0727</v>
      </c>
      <c r="O52" s="15">
        <v>93.22327123859624</v>
      </c>
      <c r="P52" s="15">
        <v>4.7126299999999999</v>
      </c>
      <c r="Q52" s="15">
        <v>4.6900000000000004</v>
      </c>
      <c r="R52" s="15">
        <v>118.51161808355366</v>
      </c>
      <c r="S52" s="15">
        <v>0.34728999999999999</v>
      </c>
      <c r="T52" s="15">
        <v>0.33489999999999998</v>
      </c>
      <c r="U52" s="15">
        <v>0.42513600000000001</v>
      </c>
      <c r="W52">
        <v>51.5</v>
      </c>
      <c r="X52" s="17">
        <v>6.7862944500000015</v>
      </c>
      <c r="Y52" s="15">
        <v>407.41947139571903</v>
      </c>
    </row>
    <row r="53" spans="1:25" x14ac:dyDescent="0.15">
      <c r="A53" s="1" t="s">
        <v>93</v>
      </c>
      <c r="B53" s="13">
        <v>44303</v>
      </c>
      <c r="C53">
        <v>20212478</v>
      </c>
      <c r="D53">
        <v>171</v>
      </c>
      <c r="E53" t="s">
        <v>4</v>
      </c>
      <c r="F53" t="s">
        <v>138</v>
      </c>
      <c r="G53" s="13">
        <v>44731</v>
      </c>
      <c r="H53">
        <v>428</v>
      </c>
      <c r="I53">
        <v>990</v>
      </c>
      <c r="J53" s="15">
        <v>2.3130841121495327</v>
      </c>
      <c r="K53" s="15">
        <v>95.481039536082648</v>
      </c>
      <c r="L53" s="15">
        <v>11.4145</v>
      </c>
      <c r="M53" s="15">
        <v>10.71</v>
      </c>
      <c r="N53" s="15">
        <v>1.1529799999999999</v>
      </c>
      <c r="O53" s="15">
        <v>100.20002542432805</v>
      </c>
      <c r="P53" s="15">
        <v>4.4277600000000001</v>
      </c>
      <c r="Q53" s="15">
        <v>4.4020000000000001</v>
      </c>
      <c r="R53" s="15">
        <v>111.23414558716487</v>
      </c>
      <c r="S53" s="15">
        <v>0.328677</v>
      </c>
      <c r="T53" s="15">
        <v>0.31480000000000002</v>
      </c>
      <c r="U53" s="15">
        <v>0.47611999999999999</v>
      </c>
      <c r="W53">
        <v>50.5</v>
      </c>
      <c r="X53" s="17">
        <v>6.2283390000000001</v>
      </c>
      <c r="Y53" s="15">
        <v>407.11523597190364</v>
      </c>
    </row>
    <row r="54" spans="1:25" x14ac:dyDescent="0.15">
      <c r="A54" s="1" t="s">
        <v>27</v>
      </c>
      <c r="B54" s="13">
        <v>44258</v>
      </c>
      <c r="C54">
        <v>20210792</v>
      </c>
      <c r="D54">
        <v>46</v>
      </c>
      <c r="E54" t="s">
        <v>4</v>
      </c>
      <c r="F54" t="s">
        <v>138</v>
      </c>
      <c r="G54" s="13">
        <v>44731</v>
      </c>
      <c r="H54">
        <v>473</v>
      </c>
      <c r="I54">
        <v>1185</v>
      </c>
      <c r="J54" s="15">
        <v>2.5052854122621566</v>
      </c>
      <c r="K54" s="15">
        <v>103.41485389179405</v>
      </c>
      <c r="L54" s="15">
        <v>13.196199999999999</v>
      </c>
      <c r="M54" s="15">
        <v>12.05</v>
      </c>
      <c r="N54" s="15">
        <v>1.1135999999999999</v>
      </c>
      <c r="O54" s="15">
        <v>96.777696328237866</v>
      </c>
      <c r="P54" s="15">
        <v>4.3965500000000004</v>
      </c>
      <c r="Q54" s="15">
        <v>4.3550000000000004</v>
      </c>
      <c r="R54" s="15">
        <v>110.04650250615697</v>
      </c>
      <c r="S54" s="15">
        <v>0.36358099999999999</v>
      </c>
      <c r="T54" s="15">
        <v>0.34100000000000003</v>
      </c>
      <c r="U54" s="15">
        <v>0.44237100000000001</v>
      </c>
      <c r="W54">
        <v>54.5</v>
      </c>
      <c r="X54" s="17">
        <v>7.9500815499999984</v>
      </c>
      <c r="Y54" s="15">
        <v>407.01674905442673</v>
      </c>
    </row>
    <row r="55" spans="1:25" x14ac:dyDescent="0.15">
      <c r="A55" s="1" t="s">
        <v>63</v>
      </c>
      <c r="B55" s="13">
        <v>44359</v>
      </c>
      <c r="C55">
        <v>20212475</v>
      </c>
      <c r="D55">
        <v>114</v>
      </c>
      <c r="E55" t="s">
        <v>4</v>
      </c>
      <c r="F55" t="s">
        <v>138</v>
      </c>
      <c r="G55" s="13">
        <v>44731</v>
      </c>
      <c r="H55">
        <v>372</v>
      </c>
      <c r="I55">
        <v>1085</v>
      </c>
      <c r="J55" s="15">
        <v>2.9166666666666665</v>
      </c>
      <c r="K55" s="15">
        <v>120.39612561031296</v>
      </c>
      <c r="L55" s="15">
        <v>12.306699999999999</v>
      </c>
      <c r="M55" s="15">
        <v>12.22</v>
      </c>
      <c r="N55" s="15">
        <v>1.13426</v>
      </c>
      <c r="O55" s="15">
        <v>98.57315897743095</v>
      </c>
      <c r="P55" s="15">
        <v>3.5359099999999999</v>
      </c>
      <c r="Q55" s="15">
        <v>3.5329999999999999</v>
      </c>
      <c r="R55" s="15">
        <v>89.275383089380611</v>
      </c>
      <c r="S55" s="15">
        <v>0.14813299999999999</v>
      </c>
      <c r="T55" s="15">
        <v>0.14649999999999999</v>
      </c>
      <c r="U55" s="15">
        <v>0.29153600000000002</v>
      </c>
      <c r="W55">
        <v>53.5</v>
      </c>
      <c r="X55" s="17">
        <v>8.199618199999998</v>
      </c>
      <c r="Y55" s="15">
        <v>406.81782665455546</v>
      </c>
    </row>
    <row r="56" spans="1:25" x14ac:dyDescent="0.15">
      <c r="A56" s="1" t="s">
        <v>39</v>
      </c>
      <c r="B56" s="13">
        <v>44260</v>
      </c>
      <c r="C56">
        <v>20212693</v>
      </c>
      <c r="D56">
        <v>70</v>
      </c>
      <c r="E56" t="s">
        <v>4</v>
      </c>
      <c r="F56" t="s">
        <v>138</v>
      </c>
      <c r="G56" s="13">
        <v>44731</v>
      </c>
      <c r="H56">
        <v>471</v>
      </c>
      <c r="I56">
        <v>1135</v>
      </c>
      <c r="J56" s="15">
        <v>2.4097664543524417</v>
      </c>
      <c r="K56" s="15">
        <v>99.471958193052032</v>
      </c>
      <c r="L56" s="15">
        <v>13.186</v>
      </c>
      <c r="M56" s="15">
        <v>12.06</v>
      </c>
      <c r="N56" s="15">
        <v>1.1617599999999999</v>
      </c>
      <c r="O56" s="15">
        <v>100.96305359760562</v>
      </c>
      <c r="P56" s="15">
        <v>4.2050799999999997</v>
      </c>
      <c r="Q56" s="15">
        <v>4.1639999999999997</v>
      </c>
      <c r="R56" s="15">
        <v>105.22012317695466</v>
      </c>
      <c r="S56" s="15">
        <v>0.45874900000000002</v>
      </c>
      <c r="T56" s="15">
        <v>0.43659999999999999</v>
      </c>
      <c r="U56" s="15">
        <v>0.62088200000000004</v>
      </c>
      <c r="W56">
        <v>51.5</v>
      </c>
      <c r="X56" s="17">
        <v>6.4378969500000007</v>
      </c>
      <c r="Y56" s="15">
        <v>406.61818856521791</v>
      </c>
    </row>
    <row r="57" spans="1:25" x14ac:dyDescent="0.15">
      <c r="A57" s="1" t="s">
        <v>10</v>
      </c>
      <c r="B57" s="13">
        <v>44281</v>
      </c>
      <c r="C57">
        <v>20211845</v>
      </c>
      <c r="D57">
        <v>12</v>
      </c>
      <c r="E57" t="s">
        <v>4</v>
      </c>
      <c r="F57" t="s">
        <v>138</v>
      </c>
      <c r="G57" s="13">
        <v>44731</v>
      </c>
      <c r="H57">
        <v>450</v>
      </c>
      <c r="I57">
        <v>1060</v>
      </c>
      <c r="J57" s="15">
        <v>2.3555555555555556</v>
      </c>
      <c r="K57" s="15">
        <v>97.234204302424203</v>
      </c>
      <c r="L57" s="15">
        <v>11.785</v>
      </c>
      <c r="M57" s="15">
        <v>10.86</v>
      </c>
      <c r="N57" s="15">
        <v>1.1117900000000001</v>
      </c>
      <c r="O57" s="15">
        <v>96.620397809600931</v>
      </c>
      <c r="P57" s="15">
        <v>4.6283700000000003</v>
      </c>
      <c r="Q57" s="15">
        <v>4.5949999999999998</v>
      </c>
      <c r="R57" s="15">
        <v>116.11106291981427</v>
      </c>
      <c r="S57" s="15">
        <v>0.49572300000000002</v>
      </c>
      <c r="T57" s="15">
        <v>0.47749999999999998</v>
      </c>
      <c r="U57" s="15">
        <v>0.70766499999999999</v>
      </c>
      <c r="W57">
        <v>53.5</v>
      </c>
      <c r="X57" s="17">
        <v>7.588242499999998</v>
      </c>
      <c r="Y57" s="15">
        <v>406.58606284144037</v>
      </c>
    </row>
    <row r="58" spans="1:25" x14ac:dyDescent="0.15">
      <c r="A58" s="1">
        <v>321</v>
      </c>
      <c r="B58" s="13">
        <v>44315</v>
      </c>
      <c r="C58">
        <v>20211008</v>
      </c>
      <c r="D58">
        <v>134</v>
      </c>
      <c r="E58" t="s">
        <v>4</v>
      </c>
      <c r="F58" t="s">
        <v>138</v>
      </c>
      <c r="G58" s="13">
        <v>44731</v>
      </c>
      <c r="H58">
        <v>416</v>
      </c>
      <c r="I58">
        <v>966</v>
      </c>
      <c r="J58" s="15">
        <v>2.3221153846153846</v>
      </c>
      <c r="K58" s="15">
        <v>95.853838466672244</v>
      </c>
      <c r="L58" s="15">
        <v>11.337400000000001</v>
      </c>
      <c r="M58" s="15">
        <v>10.76</v>
      </c>
      <c r="N58" s="15">
        <v>1.17364</v>
      </c>
      <c r="O58" s="15">
        <v>101.99548807352113</v>
      </c>
      <c r="P58" s="15">
        <v>4.2321099999999996</v>
      </c>
      <c r="Q58" s="15">
        <v>4.2110000000000003</v>
      </c>
      <c r="R58" s="15">
        <v>106.40776625796258</v>
      </c>
      <c r="S58" s="15">
        <v>0.21195700000000001</v>
      </c>
      <c r="T58" s="15">
        <v>0.2006</v>
      </c>
      <c r="U58" s="15">
        <v>0.46228000000000002</v>
      </c>
      <c r="W58">
        <v>52.5</v>
      </c>
      <c r="X58" s="17">
        <v>7.3290235999999966</v>
      </c>
      <c r="Y58" s="15">
        <v>406.25258087167708</v>
      </c>
    </row>
    <row r="59" spans="1:25" x14ac:dyDescent="0.15">
      <c r="A59" s="1" t="s">
        <v>60</v>
      </c>
      <c r="B59" s="13">
        <v>44352</v>
      </c>
      <c r="C59">
        <v>20211348</v>
      </c>
      <c r="D59">
        <v>106</v>
      </c>
      <c r="E59" t="s">
        <v>4</v>
      </c>
      <c r="F59" t="s">
        <v>138</v>
      </c>
      <c r="G59" s="13">
        <v>44731</v>
      </c>
      <c r="H59">
        <v>379</v>
      </c>
      <c r="I59">
        <v>1100</v>
      </c>
      <c r="J59" s="15">
        <v>2.9023746701846966</v>
      </c>
      <c r="K59" s="15">
        <v>119.80617098048482</v>
      </c>
      <c r="L59" s="15">
        <v>10.857200000000001</v>
      </c>
      <c r="M59" s="15">
        <v>10.69</v>
      </c>
      <c r="N59" s="15">
        <v>0.98701799999999995</v>
      </c>
      <c r="O59" s="15">
        <v>85.777054844203207</v>
      </c>
      <c r="P59" s="15">
        <v>4.5178599999999998</v>
      </c>
      <c r="Q59" s="15">
        <v>4.5119999999999996</v>
      </c>
      <c r="R59" s="15">
        <v>114.0137357767578</v>
      </c>
      <c r="S59" s="15">
        <v>0.28711900000000001</v>
      </c>
      <c r="T59" s="15">
        <v>0.2838</v>
      </c>
      <c r="U59" s="15">
        <v>0.49542599999999998</v>
      </c>
      <c r="W59">
        <v>52</v>
      </c>
      <c r="X59" s="17">
        <v>7.3858958000000001</v>
      </c>
      <c r="Y59" s="15">
        <v>405.37401644564903</v>
      </c>
    </row>
    <row r="60" spans="1:25" x14ac:dyDescent="0.15">
      <c r="A60" s="1">
        <v>2118</v>
      </c>
      <c r="B60" s="13">
        <v>44271</v>
      </c>
      <c r="C60">
        <v>20211880</v>
      </c>
      <c r="D60">
        <v>147</v>
      </c>
      <c r="E60" t="s">
        <v>4</v>
      </c>
      <c r="F60" t="s">
        <v>138</v>
      </c>
      <c r="G60" s="13">
        <v>44731</v>
      </c>
      <c r="H60">
        <v>460</v>
      </c>
      <c r="I60">
        <v>1145</v>
      </c>
      <c r="J60" s="15">
        <v>2.4891304347826089</v>
      </c>
      <c r="K60" s="15">
        <v>102.74799788109941</v>
      </c>
      <c r="L60" s="15">
        <v>13.2042</v>
      </c>
      <c r="M60" s="15">
        <v>12.18</v>
      </c>
      <c r="N60" s="15">
        <v>1.1532100000000001</v>
      </c>
      <c r="O60" s="15">
        <v>100.22001363387861</v>
      </c>
      <c r="P60" s="15">
        <v>4.0779500000000004</v>
      </c>
      <c r="Q60" s="15">
        <v>4.0410000000000004</v>
      </c>
      <c r="R60" s="15">
        <v>102.11203596495531</v>
      </c>
      <c r="S60" s="15">
        <v>0.56939700000000004</v>
      </c>
      <c r="T60" s="15">
        <v>0.54930000000000001</v>
      </c>
      <c r="U60" s="15">
        <v>0.60299999999999998</v>
      </c>
      <c r="W60">
        <v>51.5</v>
      </c>
      <c r="X60" s="17">
        <v>6.5082810000000011</v>
      </c>
      <c r="Y60" s="15">
        <v>405.30006111381192</v>
      </c>
    </row>
    <row r="61" spans="1:25" x14ac:dyDescent="0.15">
      <c r="A61" s="1">
        <v>1048</v>
      </c>
      <c r="B61" s="13">
        <v>44355</v>
      </c>
      <c r="C61">
        <v>20213310</v>
      </c>
      <c r="D61">
        <v>59</v>
      </c>
      <c r="E61" t="s">
        <v>4</v>
      </c>
      <c r="F61" t="s">
        <v>138</v>
      </c>
      <c r="G61" s="13">
        <v>44731</v>
      </c>
      <c r="H61">
        <v>376</v>
      </c>
      <c r="I61">
        <v>754</v>
      </c>
      <c r="J61" s="15">
        <v>2.0053191489361701</v>
      </c>
      <c r="K61" s="15">
        <v>82.776910677972012</v>
      </c>
      <c r="L61" s="15">
        <v>9.3692799999999998</v>
      </c>
      <c r="M61" s="15">
        <v>9.24</v>
      </c>
      <c r="N61" s="15">
        <v>1.24261</v>
      </c>
      <c r="O61" s="15">
        <v>107.98934378091924</v>
      </c>
      <c r="P61" s="15">
        <v>4.1833</v>
      </c>
      <c r="Q61" s="15">
        <v>4.1790000000000003</v>
      </c>
      <c r="R61" s="15">
        <v>105.59915820280825</v>
      </c>
      <c r="S61" s="15">
        <v>0.26824900000000002</v>
      </c>
      <c r="T61" s="15">
        <v>0.26569999999999999</v>
      </c>
      <c r="U61" s="15">
        <v>0.33666800000000002</v>
      </c>
      <c r="W61">
        <v>48</v>
      </c>
      <c r="X61" s="17">
        <v>5.4093328000000014</v>
      </c>
      <c r="Y61" s="15">
        <v>404.35475644261879</v>
      </c>
    </row>
    <row r="62" spans="1:25" x14ac:dyDescent="0.15">
      <c r="A62" s="1">
        <v>120</v>
      </c>
      <c r="B62" s="13">
        <v>44270</v>
      </c>
      <c r="C62">
        <v>20211490</v>
      </c>
      <c r="D62">
        <v>141</v>
      </c>
      <c r="E62" t="s">
        <v>4</v>
      </c>
      <c r="F62" t="s">
        <v>138</v>
      </c>
      <c r="G62" s="13">
        <v>44731</v>
      </c>
      <c r="H62">
        <v>461</v>
      </c>
      <c r="I62">
        <v>1335</v>
      </c>
      <c r="J62" s="15">
        <v>2.8958785249457701</v>
      </c>
      <c r="K62" s="15">
        <v>119.53801873425559</v>
      </c>
      <c r="L62" s="15">
        <v>14.398400000000001</v>
      </c>
      <c r="M62" s="15">
        <v>13.37</v>
      </c>
      <c r="N62" s="15">
        <v>1.07853</v>
      </c>
      <c r="O62" s="15">
        <v>93.729928898073283</v>
      </c>
      <c r="P62" s="15">
        <v>3.8870200000000001</v>
      </c>
      <c r="Q62" s="15">
        <v>3.85</v>
      </c>
      <c r="R62" s="15">
        <v>97.285656635753</v>
      </c>
      <c r="S62" s="15">
        <v>0.32831100000000002</v>
      </c>
      <c r="T62" s="15">
        <v>0.308</v>
      </c>
      <c r="U62" s="15">
        <v>0.53075600000000001</v>
      </c>
      <c r="W62">
        <v>56</v>
      </c>
      <c r="X62" s="17">
        <v>8.7845409999999973</v>
      </c>
      <c r="Y62" s="15">
        <v>404.28353316615517</v>
      </c>
    </row>
    <row r="63" spans="1:25" x14ac:dyDescent="0.15">
      <c r="A63" s="1" t="s">
        <v>43</v>
      </c>
      <c r="B63" s="13">
        <v>44265</v>
      </c>
      <c r="C63">
        <v>20211271</v>
      </c>
      <c r="D63">
        <v>80</v>
      </c>
      <c r="E63" t="s">
        <v>4</v>
      </c>
      <c r="F63" t="s">
        <v>138</v>
      </c>
      <c r="G63" s="13">
        <v>44731</v>
      </c>
      <c r="H63">
        <v>466</v>
      </c>
      <c r="I63">
        <v>1085</v>
      </c>
      <c r="J63" s="15">
        <v>2.3283261802575108</v>
      </c>
      <c r="K63" s="15">
        <v>96.110211860593196</v>
      </c>
      <c r="L63" s="15">
        <v>12.4367</v>
      </c>
      <c r="M63" s="15">
        <v>11.36</v>
      </c>
      <c r="N63" s="15">
        <v>1.1462399999999999</v>
      </c>
      <c r="O63" s="15">
        <v>99.614283979237953</v>
      </c>
      <c r="P63" s="15">
        <v>4.3368399999999996</v>
      </c>
      <c r="Q63" s="15">
        <v>4.298</v>
      </c>
      <c r="R63" s="15">
        <v>108.60616940791334</v>
      </c>
      <c r="S63" s="15">
        <v>0.27594299999999999</v>
      </c>
      <c r="T63" s="15">
        <v>0.25469999999999998</v>
      </c>
      <c r="U63" s="15">
        <v>0.37075599999999997</v>
      </c>
      <c r="W63">
        <v>53</v>
      </c>
      <c r="X63" s="17">
        <v>7.2309557999999985</v>
      </c>
      <c r="Y63" s="15">
        <v>403.94494922698243</v>
      </c>
    </row>
    <row r="64" spans="1:25" x14ac:dyDescent="0.15">
      <c r="A64" s="1" t="s">
        <v>45</v>
      </c>
      <c r="B64" s="13">
        <v>44319</v>
      </c>
      <c r="C64">
        <v>20212480</v>
      </c>
      <c r="D64">
        <v>87</v>
      </c>
      <c r="E64" t="s">
        <v>4</v>
      </c>
      <c r="F64" t="s">
        <v>138</v>
      </c>
      <c r="G64" s="13">
        <v>44731</v>
      </c>
      <c r="H64">
        <v>412</v>
      </c>
      <c r="I64">
        <v>934</v>
      </c>
      <c r="J64" s="15">
        <v>2.266990291262136</v>
      </c>
      <c r="K64" s="15">
        <v>93.578347839139241</v>
      </c>
      <c r="L64" s="15">
        <v>9.64438</v>
      </c>
      <c r="M64" s="15">
        <v>9.11</v>
      </c>
      <c r="N64" s="15">
        <v>1.0325899999999999</v>
      </c>
      <c r="O64" s="15">
        <v>89.737501303497794</v>
      </c>
      <c r="P64" s="15">
        <v>5.1861300000000004</v>
      </c>
      <c r="Q64" s="15">
        <v>5.1669999999999998</v>
      </c>
      <c r="R64" s="15">
        <v>130.56493190569759</v>
      </c>
      <c r="S64" s="15">
        <v>0.30051299999999997</v>
      </c>
      <c r="T64" s="15">
        <v>0.28999999999999998</v>
      </c>
      <c r="U64" s="15">
        <v>0.318519</v>
      </c>
      <c r="W64">
        <v>52.5</v>
      </c>
      <c r="X64" s="17">
        <v>7.3603293999999977</v>
      </c>
      <c r="Y64" s="15">
        <v>403.61828235183236</v>
      </c>
    </row>
    <row r="65" spans="1:25" x14ac:dyDescent="0.15">
      <c r="A65" s="1">
        <v>421</v>
      </c>
      <c r="B65" s="13">
        <v>44307</v>
      </c>
      <c r="C65">
        <v>20210654</v>
      </c>
      <c r="D65">
        <v>2</v>
      </c>
      <c r="E65" t="s">
        <v>4</v>
      </c>
      <c r="F65" t="s">
        <v>138</v>
      </c>
      <c r="G65" s="13">
        <v>44731</v>
      </c>
      <c r="H65">
        <v>424</v>
      </c>
      <c r="I65">
        <v>1115</v>
      </c>
      <c r="J65" s="15">
        <v>2.6297169811320753</v>
      </c>
      <c r="K65" s="15">
        <v>108.55122376455442</v>
      </c>
      <c r="L65" s="15">
        <v>12.1294</v>
      </c>
      <c r="M65" s="15">
        <v>11.47</v>
      </c>
      <c r="N65" s="15">
        <v>1.0878399999999999</v>
      </c>
      <c r="O65" s="15">
        <v>94.539016858576048</v>
      </c>
      <c r="P65" s="15">
        <v>4.1638400000000004</v>
      </c>
      <c r="Q65" s="15">
        <v>4.1399999999999997</v>
      </c>
      <c r="R65" s="15">
        <v>104.61366713558893</v>
      </c>
      <c r="S65" s="15">
        <v>0.40685500000000002</v>
      </c>
      <c r="T65" s="15">
        <v>0.39379999999999998</v>
      </c>
      <c r="U65" s="15">
        <v>0.49559399999999998</v>
      </c>
      <c r="W65">
        <v>53</v>
      </c>
      <c r="X65" s="17">
        <v>7.5200543999999985</v>
      </c>
      <c r="Y65" s="15">
        <v>402.24292461729544</v>
      </c>
    </row>
    <row r="66" spans="1:25" x14ac:dyDescent="0.15">
      <c r="A66" s="1">
        <v>841</v>
      </c>
      <c r="B66" s="13">
        <v>44412</v>
      </c>
      <c r="C66">
        <v>20212638</v>
      </c>
      <c r="D66">
        <v>56</v>
      </c>
      <c r="E66" t="s">
        <v>4</v>
      </c>
      <c r="F66" t="s">
        <v>138</v>
      </c>
      <c r="G66" s="13">
        <v>44731</v>
      </c>
      <c r="H66">
        <v>319</v>
      </c>
      <c r="I66">
        <v>784</v>
      </c>
      <c r="J66" s="15">
        <v>2.457680250783699</v>
      </c>
      <c r="K66" s="15">
        <v>101.44977606285931</v>
      </c>
      <c r="L66" s="15">
        <v>8.9172700000000003</v>
      </c>
      <c r="M66" s="15">
        <v>9.51</v>
      </c>
      <c r="N66" s="15">
        <v>1.13741</v>
      </c>
      <c r="O66" s="15">
        <v>98.846910543014602</v>
      </c>
      <c r="P66" s="15">
        <v>4.0555000000000003</v>
      </c>
      <c r="Q66" s="15">
        <v>4.077</v>
      </c>
      <c r="R66" s="15">
        <v>103.02172002700389</v>
      </c>
      <c r="S66" s="15">
        <v>0.17115</v>
      </c>
      <c r="T66" s="15">
        <v>0.18290000000000001</v>
      </c>
      <c r="U66" s="15">
        <v>0.23091400000000001</v>
      </c>
      <c r="W66">
        <v>51.5</v>
      </c>
      <c r="X66" s="17">
        <v>7.72338375</v>
      </c>
      <c r="Y66" s="15">
        <v>402.16531717589237</v>
      </c>
    </row>
    <row r="67" spans="1:25" x14ac:dyDescent="0.15">
      <c r="A67" s="1" t="s">
        <v>108</v>
      </c>
      <c r="B67" s="13">
        <v>44322</v>
      </c>
      <c r="C67">
        <v>20212614</v>
      </c>
      <c r="D67">
        <v>191</v>
      </c>
      <c r="E67" t="s">
        <v>4</v>
      </c>
      <c r="F67" t="s">
        <v>138</v>
      </c>
      <c r="G67" s="13">
        <v>44731</v>
      </c>
      <c r="H67">
        <v>409</v>
      </c>
      <c r="I67">
        <v>894</v>
      </c>
      <c r="J67" s="15">
        <v>2.1858190709046457</v>
      </c>
      <c r="K67" s="15">
        <v>90.22770768756115</v>
      </c>
      <c r="L67" s="15">
        <v>10.8561</v>
      </c>
      <c r="M67" s="15">
        <v>10.35</v>
      </c>
      <c r="N67" s="15">
        <v>1.2143299999999999</v>
      </c>
      <c r="O67" s="15">
        <v>105.53166305879049</v>
      </c>
      <c r="P67" s="15">
        <v>3.9817300000000002</v>
      </c>
      <c r="Q67" s="15">
        <v>3.964</v>
      </c>
      <c r="R67" s="15">
        <v>100.16632283224023</v>
      </c>
      <c r="S67" s="15">
        <v>0.29912300000000003</v>
      </c>
      <c r="T67" s="15">
        <v>0.28920000000000001</v>
      </c>
      <c r="U67" s="15">
        <v>0.49476300000000001</v>
      </c>
      <c r="W67">
        <v>50.5</v>
      </c>
      <c r="X67" s="17">
        <v>6.3774291499999993</v>
      </c>
      <c r="Y67" s="15">
        <v>401.4573566373823</v>
      </c>
    </row>
    <row r="68" spans="1:25" x14ac:dyDescent="0.15">
      <c r="A68" s="1">
        <v>177</v>
      </c>
      <c r="B68" s="13">
        <v>44394</v>
      </c>
      <c r="C68">
        <v>20216210</v>
      </c>
      <c r="D68">
        <v>48</v>
      </c>
      <c r="E68" t="s">
        <v>4</v>
      </c>
      <c r="F68" t="s">
        <v>138</v>
      </c>
      <c r="G68" s="13">
        <v>44731</v>
      </c>
      <c r="H68">
        <v>337</v>
      </c>
      <c r="I68">
        <v>868</v>
      </c>
      <c r="J68" s="15">
        <v>2.5756676557863503</v>
      </c>
      <c r="K68" s="15">
        <v>106.32013941136245</v>
      </c>
      <c r="L68" s="15">
        <v>9.7096099999999996</v>
      </c>
      <c r="M68" s="15">
        <v>10.06</v>
      </c>
      <c r="N68" s="15">
        <v>1.1186199999999999</v>
      </c>
      <c r="O68" s="15">
        <v>97.21396072799341</v>
      </c>
      <c r="P68" s="15">
        <v>3.95784</v>
      </c>
      <c r="Q68" s="15">
        <v>3.9710000000000001</v>
      </c>
      <c r="R68" s="15">
        <v>100.34320584430523</v>
      </c>
      <c r="S68" s="15">
        <v>0.192577</v>
      </c>
      <c r="T68" s="15">
        <v>0.19950000000000001</v>
      </c>
      <c r="U68" s="15">
        <v>0.30158699999999999</v>
      </c>
      <c r="W68">
        <v>51.5</v>
      </c>
      <c r="X68" s="17">
        <v>7.5359398500000019</v>
      </c>
      <c r="Y68" s="15">
        <v>401.0912667116545</v>
      </c>
    </row>
    <row r="69" spans="1:25" x14ac:dyDescent="0.15">
      <c r="A69" s="1" t="s">
        <v>72</v>
      </c>
      <c r="B69" s="13">
        <v>44261</v>
      </c>
      <c r="C69">
        <v>20212908</v>
      </c>
      <c r="D69">
        <v>126</v>
      </c>
      <c r="E69" t="s">
        <v>4</v>
      </c>
      <c r="F69" t="s">
        <v>138</v>
      </c>
      <c r="G69" s="13">
        <v>44731</v>
      </c>
      <c r="H69">
        <v>470</v>
      </c>
      <c r="I69">
        <v>1230</v>
      </c>
      <c r="J69" s="15">
        <v>2.6170212765957448</v>
      </c>
      <c r="K69" s="15">
        <v>108.02716194578844</v>
      </c>
      <c r="L69" s="15">
        <v>13.568300000000001</v>
      </c>
      <c r="M69" s="15">
        <v>12.45</v>
      </c>
      <c r="N69" s="15">
        <v>1.10311</v>
      </c>
      <c r="O69" s="15">
        <v>95.866060162214879</v>
      </c>
      <c r="P69" s="15">
        <v>4.0314800000000002</v>
      </c>
      <c r="Q69" s="15">
        <v>3.9910000000000001</v>
      </c>
      <c r="R69" s="15">
        <v>100.84858587877667</v>
      </c>
      <c r="S69" s="15">
        <v>0.32991500000000001</v>
      </c>
      <c r="T69" s="15">
        <v>0.30790000000000001</v>
      </c>
      <c r="U69" s="15">
        <v>0.38918799999999998</v>
      </c>
      <c r="W69">
        <v>54</v>
      </c>
      <c r="X69" s="17">
        <v>7.7140819999999994</v>
      </c>
      <c r="Y69" s="15">
        <v>400.60786814899484</v>
      </c>
    </row>
    <row r="70" spans="1:25" x14ac:dyDescent="0.15">
      <c r="A70" s="1" t="s">
        <v>51</v>
      </c>
      <c r="B70" s="13">
        <v>44317</v>
      </c>
      <c r="C70">
        <v>20210653</v>
      </c>
      <c r="D70">
        <v>94</v>
      </c>
      <c r="E70" t="s">
        <v>4</v>
      </c>
      <c r="F70" t="s">
        <v>138</v>
      </c>
      <c r="G70" s="13">
        <v>44731</v>
      </c>
      <c r="H70">
        <v>414</v>
      </c>
      <c r="I70">
        <v>1020</v>
      </c>
      <c r="J70" s="15">
        <v>2.4637681159420288</v>
      </c>
      <c r="K70" s="15">
        <v>101.70107504970535</v>
      </c>
      <c r="L70" s="15">
        <v>11.634600000000001</v>
      </c>
      <c r="M70" s="15">
        <v>11.08</v>
      </c>
      <c r="N70" s="15">
        <v>1.1406499999999999</v>
      </c>
      <c r="O70" s="15">
        <v>99.128483581900625</v>
      </c>
      <c r="P70" s="15">
        <v>3.98943</v>
      </c>
      <c r="Q70" s="15">
        <v>3.9689999999999999</v>
      </c>
      <c r="R70" s="15">
        <v>100.29266784085809</v>
      </c>
      <c r="S70" s="15">
        <v>0.255382</v>
      </c>
      <c r="T70" s="15">
        <v>0.24440000000000001</v>
      </c>
      <c r="U70" s="15">
        <v>0.35449799999999998</v>
      </c>
      <c r="W70">
        <v>54.5</v>
      </c>
      <c r="X70" s="17">
        <v>8.3520632999999975</v>
      </c>
      <c r="Y70" s="15">
        <v>400.25071005436467</v>
      </c>
    </row>
    <row r="71" spans="1:25" x14ac:dyDescent="0.15">
      <c r="A71" s="1">
        <v>111</v>
      </c>
      <c r="B71" s="13">
        <v>44388</v>
      </c>
      <c r="C71">
        <v>20216017</v>
      </c>
      <c r="D71">
        <v>62</v>
      </c>
      <c r="E71" t="s">
        <v>4</v>
      </c>
      <c r="F71" t="s">
        <v>138</v>
      </c>
      <c r="G71" s="13">
        <v>44731</v>
      </c>
      <c r="H71">
        <v>343</v>
      </c>
      <c r="I71">
        <v>936</v>
      </c>
      <c r="J71" s="15">
        <v>2.7288629737609331</v>
      </c>
      <c r="K71" s="15">
        <v>112.6438386384869</v>
      </c>
      <c r="L71" s="15">
        <v>10.3203</v>
      </c>
      <c r="M71" s="15">
        <v>10.6</v>
      </c>
      <c r="N71" s="15">
        <v>1.1026</v>
      </c>
      <c r="O71" s="15">
        <v>95.821738480168008</v>
      </c>
      <c r="P71" s="15">
        <v>3.7625500000000001</v>
      </c>
      <c r="Q71" s="15">
        <v>3.7719999999999998</v>
      </c>
      <c r="R71" s="15">
        <v>95.314674501314357</v>
      </c>
      <c r="S71" s="15">
        <v>0.271789</v>
      </c>
      <c r="T71" s="15">
        <v>0.2772</v>
      </c>
      <c r="U71" s="15">
        <v>0.283503</v>
      </c>
      <c r="W71">
        <v>53</v>
      </c>
      <c r="X71" s="17">
        <v>8.2230614999999982</v>
      </c>
      <c r="Y71" s="15">
        <v>399.6019901001373</v>
      </c>
    </row>
    <row r="72" spans="1:25" x14ac:dyDescent="0.15">
      <c r="A72" s="1">
        <v>1</v>
      </c>
      <c r="B72" s="13">
        <v>44348</v>
      </c>
      <c r="C72">
        <v>20213992</v>
      </c>
      <c r="D72">
        <v>108</v>
      </c>
      <c r="E72" t="s">
        <v>4</v>
      </c>
      <c r="F72" t="s">
        <v>138</v>
      </c>
      <c r="G72" s="13">
        <v>44731</v>
      </c>
      <c r="H72">
        <v>383</v>
      </c>
      <c r="I72">
        <v>950</v>
      </c>
      <c r="J72" s="15">
        <v>2.4804177545691908</v>
      </c>
      <c r="K72" s="15">
        <v>102.38835001548436</v>
      </c>
      <c r="L72" s="15">
        <v>11.249599999999999</v>
      </c>
      <c r="M72" s="15">
        <v>11.04</v>
      </c>
      <c r="N72" s="15">
        <v>1.1841699999999999</v>
      </c>
      <c r="O72" s="15">
        <v>102.91060044990073</v>
      </c>
      <c r="P72" s="15">
        <v>3.61395</v>
      </c>
      <c r="Q72" s="15">
        <v>3.6059999999999999</v>
      </c>
      <c r="R72" s="15">
        <v>91.120020215201379</v>
      </c>
      <c r="S72" s="15">
        <v>0.28277600000000003</v>
      </c>
      <c r="T72" s="15">
        <v>0.27860000000000001</v>
      </c>
      <c r="U72" s="15">
        <v>0.407916</v>
      </c>
      <c r="W72">
        <v>50</v>
      </c>
      <c r="X72" s="17">
        <v>6.3478443999999978</v>
      </c>
      <c r="Y72" s="15">
        <v>399.32957113048724</v>
      </c>
    </row>
    <row r="73" spans="1:25" x14ac:dyDescent="0.15">
      <c r="A73" s="1" t="s">
        <v>77</v>
      </c>
      <c r="B73" s="13">
        <v>44314</v>
      </c>
      <c r="C73">
        <v>20211916</v>
      </c>
      <c r="D73">
        <v>132</v>
      </c>
      <c r="E73" t="s">
        <v>4</v>
      </c>
      <c r="F73" t="s">
        <v>138</v>
      </c>
      <c r="G73" s="13">
        <v>44731</v>
      </c>
      <c r="H73">
        <v>417</v>
      </c>
      <c r="I73">
        <v>1090</v>
      </c>
      <c r="J73" s="15">
        <v>2.6139088729016788</v>
      </c>
      <c r="K73" s="15">
        <v>107.89868605569673</v>
      </c>
      <c r="L73" s="15">
        <v>11.826499999999999</v>
      </c>
      <c r="M73" s="15">
        <v>11.24</v>
      </c>
      <c r="N73" s="15">
        <v>1.085</v>
      </c>
      <c r="O73" s="15">
        <v>94.292205923256205</v>
      </c>
      <c r="P73" s="15">
        <v>4.0517599999999998</v>
      </c>
      <c r="Q73" s="15">
        <v>4.03</v>
      </c>
      <c r="R73" s="15">
        <v>101.834076945996</v>
      </c>
      <c r="S73" s="15">
        <v>0.30496299999999998</v>
      </c>
      <c r="T73" s="15">
        <v>0.29339999999999999</v>
      </c>
      <c r="U73" s="15">
        <v>0.44345499999999999</v>
      </c>
      <c r="W73">
        <v>52</v>
      </c>
      <c r="X73" s="17">
        <v>7.0692949999999986</v>
      </c>
      <c r="Y73" s="15">
        <v>398.31717484820513</v>
      </c>
    </row>
    <row r="74" spans="1:25" x14ac:dyDescent="0.15">
      <c r="A74" s="1" t="s">
        <v>53</v>
      </c>
      <c r="B74" s="13">
        <v>44256</v>
      </c>
      <c r="C74">
        <v>20211700</v>
      </c>
      <c r="D74">
        <v>96</v>
      </c>
      <c r="E74" t="s">
        <v>4</v>
      </c>
      <c r="F74" t="s">
        <v>138</v>
      </c>
      <c r="G74" s="13">
        <v>44731</v>
      </c>
      <c r="H74">
        <v>475</v>
      </c>
      <c r="I74">
        <v>1055</v>
      </c>
      <c r="J74" s="15">
        <v>2.2210526315789472</v>
      </c>
      <c r="K74" s="15">
        <v>91.682102269266892</v>
      </c>
      <c r="L74" s="15">
        <v>12.798400000000001</v>
      </c>
      <c r="M74" s="15">
        <v>11.63</v>
      </c>
      <c r="N74" s="15">
        <v>1.21312</v>
      </c>
      <c r="O74" s="15">
        <v>105.42650769550281</v>
      </c>
      <c r="P74" s="15">
        <v>3.8187099999999998</v>
      </c>
      <c r="Q74" s="15">
        <v>3.7770000000000001</v>
      </c>
      <c r="R74" s="15">
        <v>95.441019509932232</v>
      </c>
      <c r="S74" s="15">
        <v>0.45890900000000001</v>
      </c>
      <c r="T74" s="15">
        <v>0.436</v>
      </c>
      <c r="U74" s="15">
        <v>0.45986199999999999</v>
      </c>
      <c r="W74">
        <v>51.5</v>
      </c>
      <c r="X74" s="17">
        <v>6.4131787500000002</v>
      </c>
      <c r="Y74" s="15">
        <v>397.97613717020471</v>
      </c>
    </row>
    <row r="75" spans="1:25" x14ac:dyDescent="0.15">
      <c r="A75" s="1">
        <v>117</v>
      </c>
      <c r="B75" s="13">
        <v>44420</v>
      </c>
      <c r="C75">
        <v>20213402</v>
      </c>
      <c r="D75">
        <v>117</v>
      </c>
      <c r="E75" t="s">
        <v>4</v>
      </c>
      <c r="F75" t="s">
        <v>138</v>
      </c>
      <c r="G75" s="13">
        <v>44731</v>
      </c>
      <c r="H75">
        <v>311</v>
      </c>
      <c r="I75">
        <v>808</v>
      </c>
      <c r="J75" s="15">
        <v>2.598070739549839</v>
      </c>
      <c r="K75" s="15">
        <v>107.24490894971011</v>
      </c>
      <c r="L75" s="15">
        <v>9.0635300000000001</v>
      </c>
      <c r="M75" s="15">
        <v>9.77</v>
      </c>
      <c r="N75" s="15">
        <v>1.1217200000000001</v>
      </c>
      <c r="O75" s="15">
        <v>97.483367030631285</v>
      </c>
      <c r="P75" s="15">
        <v>3.7401900000000001</v>
      </c>
      <c r="Q75" s="15">
        <v>3.766</v>
      </c>
      <c r="R75" s="15">
        <v>95.163060490972924</v>
      </c>
      <c r="S75" s="15">
        <v>0.48205700000000001</v>
      </c>
      <c r="T75" s="15">
        <v>0.496</v>
      </c>
      <c r="U75" s="15">
        <v>0.53068000000000004</v>
      </c>
      <c r="W75">
        <v>49.5</v>
      </c>
      <c r="X75" s="17">
        <v>6.8179191499999998</v>
      </c>
      <c r="Y75" s="15">
        <v>397.37470350194565</v>
      </c>
    </row>
    <row r="76" spans="1:25" x14ac:dyDescent="0.15">
      <c r="A76" s="1">
        <v>312</v>
      </c>
      <c r="B76" s="13">
        <v>44293</v>
      </c>
      <c r="C76">
        <v>20210893</v>
      </c>
      <c r="D76">
        <v>167</v>
      </c>
      <c r="E76" t="s">
        <v>4</v>
      </c>
      <c r="F76" t="s">
        <v>138</v>
      </c>
      <c r="G76" s="13">
        <v>44731</v>
      </c>
      <c r="H76">
        <v>438</v>
      </c>
      <c r="I76">
        <v>1065</v>
      </c>
      <c r="J76" s="15">
        <v>2.4315068493150687</v>
      </c>
      <c r="K76" s="15">
        <v>100.36937281799085</v>
      </c>
      <c r="L76" s="15">
        <v>12.708600000000001</v>
      </c>
      <c r="M76" s="15">
        <v>11.9</v>
      </c>
      <c r="N76" s="15">
        <v>1.1933</v>
      </c>
      <c r="O76" s="15">
        <v>103.70404546379872</v>
      </c>
      <c r="P76" s="15">
        <v>3.5727000000000002</v>
      </c>
      <c r="Q76" s="15">
        <v>3.544</v>
      </c>
      <c r="R76" s="15">
        <v>89.553342108339905</v>
      </c>
      <c r="S76" s="15">
        <v>0.36769499999999999</v>
      </c>
      <c r="T76" s="15">
        <v>0.3518</v>
      </c>
      <c r="U76" s="15">
        <v>0.45953899999999998</v>
      </c>
      <c r="W76">
        <v>51.5</v>
      </c>
      <c r="X76" s="17">
        <v>6.6596487</v>
      </c>
      <c r="Y76" s="15">
        <v>397.33080585392821</v>
      </c>
    </row>
    <row r="77" spans="1:25" x14ac:dyDescent="0.15">
      <c r="A77" s="1" t="s">
        <v>14</v>
      </c>
      <c r="B77" s="13">
        <v>44292</v>
      </c>
      <c r="C77">
        <v>20212713</v>
      </c>
      <c r="D77">
        <v>19</v>
      </c>
      <c r="E77" t="s">
        <v>4</v>
      </c>
      <c r="F77" t="s">
        <v>138</v>
      </c>
      <c r="G77" s="13">
        <v>44731</v>
      </c>
      <c r="H77">
        <v>439</v>
      </c>
      <c r="I77">
        <v>1220</v>
      </c>
      <c r="J77" s="15">
        <v>2.7790432801822322</v>
      </c>
      <c r="K77" s="15">
        <v>114.715215029937</v>
      </c>
      <c r="L77" s="15">
        <v>13.290800000000001</v>
      </c>
      <c r="M77" s="15">
        <v>12.47</v>
      </c>
      <c r="N77" s="15">
        <v>1.08941</v>
      </c>
      <c r="O77" s="15">
        <v>94.675458115073312</v>
      </c>
      <c r="P77" s="15">
        <v>3.6917200000000001</v>
      </c>
      <c r="Q77" s="15">
        <v>3.6619999999999999</v>
      </c>
      <c r="R77" s="15">
        <v>92.53508431172142</v>
      </c>
      <c r="S77" s="15">
        <v>0.40575800000000001</v>
      </c>
      <c r="T77" s="15">
        <v>0.38969999999999999</v>
      </c>
      <c r="U77" s="15">
        <v>0.55312499999999998</v>
      </c>
      <c r="W77">
        <v>54.5</v>
      </c>
      <c r="X77" s="17">
        <v>8.1693220499999981</v>
      </c>
      <c r="Y77" s="15">
        <v>396.60121557180503</v>
      </c>
    </row>
    <row r="78" spans="1:25" x14ac:dyDescent="0.15">
      <c r="A78" s="1" t="s">
        <v>9</v>
      </c>
      <c r="B78" s="13">
        <v>44269</v>
      </c>
      <c r="C78">
        <v>20212899</v>
      </c>
      <c r="D78">
        <v>9</v>
      </c>
      <c r="E78" t="s">
        <v>4</v>
      </c>
      <c r="F78" t="s">
        <v>138</v>
      </c>
      <c r="G78" s="13">
        <v>44731</v>
      </c>
      <c r="H78">
        <v>462</v>
      </c>
      <c r="I78">
        <v>1085</v>
      </c>
      <c r="J78" s="15">
        <v>2.3484848484848486</v>
      </c>
      <c r="K78" s="15">
        <v>96.942334907005261</v>
      </c>
      <c r="L78" s="15">
        <v>12.1967</v>
      </c>
      <c r="M78" s="15">
        <v>11.16</v>
      </c>
      <c r="N78" s="15">
        <v>1.12412</v>
      </c>
      <c r="O78" s="15">
        <v>97.691939652028353</v>
      </c>
      <c r="P78" s="15">
        <v>4.1364200000000002</v>
      </c>
      <c r="Q78" s="15">
        <v>4.0990000000000002</v>
      </c>
      <c r="R78" s="15">
        <v>103.57763806492248</v>
      </c>
      <c r="S78" s="15">
        <v>0.26748699999999997</v>
      </c>
      <c r="T78" s="15">
        <v>0.247</v>
      </c>
      <c r="U78" s="15">
        <v>0.56483399999999995</v>
      </c>
      <c r="W78">
        <v>51</v>
      </c>
      <c r="X78" s="17">
        <v>6.2415381999999981</v>
      </c>
      <c r="Y78" s="15">
        <v>395.90385227598443</v>
      </c>
    </row>
    <row r="79" spans="1:25" x14ac:dyDescent="0.15">
      <c r="A79" s="1">
        <v>60</v>
      </c>
      <c r="B79" s="13">
        <v>44435</v>
      </c>
      <c r="C79">
        <v>20212176</v>
      </c>
      <c r="D79">
        <v>75</v>
      </c>
      <c r="E79" t="s">
        <v>4</v>
      </c>
      <c r="F79" t="s">
        <v>138</v>
      </c>
      <c r="G79" s="13">
        <v>44731</v>
      </c>
      <c r="H79">
        <v>296</v>
      </c>
      <c r="I79">
        <v>726</v>
      </c>
      <c r="J79" s="15">
        <v>2.4527027027027026</v>
      </c>
      <c r="K79" s="15">
        <v>101.24430949006242</v>
      </c>
      <c r="L79" s="15">
        <v>8.4245199999999993</v>
      </c>
      <c r="M79" s="15">
        <v>9.35</v>
      </c>
      <c r="N79" s="15">
        <v>1.1604000000000001</v>
      </c>
      <c r="O79" s="15">
        <v>100.84486244548066</v>
      </c>
      <c r="P79" s="15">
        <v>3.6339000000000001</v>
      </c>
      <c r="Q79" s="15">
        <v>3.6669999999999998</v>
      </c>
      <c r="R79" s="15">
        <v>92.66142932033928</v>
      </c>
      <c r="S79" s="15">
        <v>0.192605</v>
      </c>
      <c r="T79" s="15">
        <v>0.21079999999999999</v>
      </c>
      <c r="U79" s="15">
        <v>0.30145</v>
      </c>
      <c r="W79">
        <v>49</v>
      </c>
      <c r="X79" s="17">
        <v>6.7397472</v>
      </c>
      <c r="Y79" s="15">
        <v>395.59546370136297</v>
      </c>
    </row>
    <row r="80" spans="1:25" x14ac:dyDescent="0.15">
      <c r="A80" s="1" t="s">
        <v>17</v>
      </c>
      <c r="B80" s="13">
        <v>44319</v>
      </c>
      <c r="C80">
        <v>20210586</v>
      </c>
      <c r="D80">
        <v>23</v>
      </c>
      <c r="E80" t="s">
        <v>4</v>
      </c>
      <c r="F80" t="s">
        <v>138</v>
      </c>
      <c r="G80" s="13">
        <v>44731</v>
      </c>
      <c r="H80">
        <v>412</v>
      </c>
      <c r="I80">
        <v>980</v>
      </c>
      <c r="J80" s="15">
        <v>2.378640776699029</v>
      </c>
      <c r="K80" s="15">
        <v>98.187131565692127</v>
      </c>
      <c r="L80" s="15">
        <v>10.9739</v>
      </c>
      <c r="M80" s="15">
        <v>10.44</v>
      </c>
      <c r="N80" s="15">
        <v>1.1197900000000001</v>
      </c>
      <c r="O80" s="15">
        <v>97.315639880924493</v>
      </c>
      <c r="P80" s="15">
        <v>4.0500600000000002</v>
      </c>
      <c r="Q80" s="15">
        <v>4.0309999999999997</v>
      </c>
      <c r="R80" s="15">
        <v>101.85934594771958</v>
      </c>
      <c r="S80" s="15">
        <v>0.23589299999999999</v>
      </c>
      <c r="T80" s="15">
        <v>0.22539999999999999</v>
      </c>
      <c r="U80" s="15">
        <v>0.33554099999999998</v>
      </c>
      <c r="W80">
        <v>50</v>
      </c>
      <c r="X80" s="17">
        <v>6.1014023999999978</v>
      </c>
      <c r="Y80" s="15">
        <v>394.67775727526072</v>
      </c>
    </row>
    <row r="81" spans="1:25" x14ac:dyDescent="0.15">
      <c r="A81" s="1" t="s">
        <v>62</v>
      </c>
      <c r="B81" s="13">
        <v>44355</v>
      </c>
      <c r="C81">
        <v>20212521</v>
      </c>
      <c r="D81">
        <v>112</v>
      </c>
      <c r="E81" t="s">
        <v>4</v>
      </c>
      <c r="F81" t="s">
        <v>138</v>
      </c>
      <c r="G81" s="13">
        <v>44731</v>
      </c>
      <c r="H81">
        <v>376</v>
      </c>
      <c r="I81">
        <v>912</v>
      </c>
      <c r="J81" s="15">
        <v>2.4255319148936172</v>
      </c>
      <c r="K81" s="15">
        <v>100.12273546195026</v>
      </c>
      <c r="L81" s="15">
        <v>9.8305699999999998</v>
      </c>
      <c r="M81" s="15">
        <v>9.6999999999999993</v>
      </c>
      <c r="N81" s="15">
        <v>1.0779099999999999</v>
      </c>
      <c r="O81" s="15">
        <v>93.676047637545707</v>
      </c>
      <c r="P81" s="15">
        <v>4.2181499999999996</v>
      </c>
      <c r="Q81" s="15">
        <v>4.2130000000000001</v>
      </c>
      <c r="R81" s="15">
        <v>106.45830426140972</v>
      </c>
      <c r="S81" s="15">
        <v>0.21242800000000001</v>
      </c>
      <c r="T81" s="15">
        <v>0.20979999999999999</v>
      </c>
      <c r="U81" s="15">
        <v>0.441803</v>
      </c>
      <c r="W81">
        <v>49.5</v>
      </c>
      <c r="X81" s="17">
        <v>6.1605904000000002</v>
      </c>
      <c r="Y81" s="15">
        <v>393.93313499845135</v>
      </c>
    </row>
    <row r="82" spans="1:25" x14ac:dyDescent="0.15">
      <c r="A82" s="1" t="s">
        <v>107</v>
      </c>
      <c r="B82" s="13">
        <v>44293</v>
      </c>
      <c r="C82">
        <v>20212433</v>
      </c>
      <c r="D82">
        <v>188</v>
      </c>
      <c r="E82" t="s">
        <v>4</v>
      </c>
      <c r="F82" t="s">
        <v>138</v>
      </c>
      <c r="G82" s="13">
        <v>44731</v>
      </c>
      <c r="H82">
        <v>438</v>
      </c>
      <c r="I82">
        <v>896</v>
      </c>
      <c r="J82" s="15">
        <v>2.0456621004566209</v>
      </c>
      <c r="K82" s="15">
        <v>84.442214126685258</v>
      </c>
      <c r="L82" s="15">
        <v>10.577999999999999</v>
      </c>
      <c r="M82" s="15">
        <v>9.77</v>
      </c>
      <c r="N82" s="15">
        <v>1.18058</v>
      </c>
      <c r="O82" s="15">
        <v>102.59861057039427</v>
      </c>
      <c r="P82" s="15">
        <v>4.1553699999999996</v>
      </c>
      <c r="Q82" s="15">
        <v>4.1260000000000003</v>
      </c>
      <c r="R82" s="15">
        <v>104.25990111145893</v>
      </c>
      <c r="S82" s="15">
        <v>0.30857699999999999</v>
      </c>
      <c r="T82" s="15">
        <v>0.29270000000000002</v>
      </c>
      <c r="U82" s="15">
        <v>0.37229899999999999</v>
      </c>
      <c r="W82">
        <v>51.5</v>
      </c>
      <c r="X82" s="17">
        <v>6.6596487</v>
      </c>
      <c r="Y82" s="15">
        <v>393.89933637893273</v>
      </c>
    </row>
    <row r="83" spans="1:25" x14ac:dyDescent="0.15">
      <c r="A83" s="1">
        <v>52</v>
      </c>
      <c r="B83" s="13">
        <v>44300</v>
      </c>
      <c r="C83">
        <v>20210548</v>
      </c>
      <c r="D83">
        <v>174</v>
      </c>
      <c r="E83" t="s">
        <v>4</v>
      </c>
      <c r="F83" t="s">
        <v>138</v>
      </c>
      <c r="G83" s="13">
        <v>44731</v>
      </c>
      <c r="H83">
        <v>431</v>
      </c>
      <c r="I83">
        <v>874</v>
      </c>
      <c r="J83" s="15">
        <v>2.0278422273781902</v>
      </c>
      <c r="K83" s="15">
        <v>83.70663343725306</v>
      </c>
      <c r="L83" s="15">
        <v>10.556800000000001</v>
      </c>
      <c r="M83" s="15">
        <v>9.82</v>
      </c>
      <c r="N83" s="15">
        <v>1.20787</v>
      </c>
      <c r="O83" s="15">
        <v>104.97025508619674</v>
      </c>
      <c r="P83" s="15">
        <v>3.9696600000000002</v>
      </c>
      <c r="Q83" s="15">
        <v>3.9430000000000001</v>
      </c>
      <c r="R83" s="15">
        <v>99.635673796045211</v>
      </c>
      <c r="S83" s="15">
        <v>0.22275700000000001</v>
      </c>
      <c r="T83" s="15">
        <v>0.20830000000000001</v>
      </c>
      <c r="U83" s="15">
        <v>0.33538299999999999</v>
      </c>
      <c r="W83">
        <v>50</v>
      </c>
      <c r="X83" s="17">
        <v>5.9532555999999985</v>
      </c>
      <c r="Y83" s="15">
        <v>393.28281740569173</v>
      </c>
    </row>
    <row r="84" spans="1:25" x14ac:dyDescent="0.15">
      <c r="A84" s="1" t="s">
        <v>75</v>
      </c>
      <c r="B84" s="13">
        <v>44319</v>
      </c>
      <c r="C84">
        <v>20210598</v>
      </c>
      <c r="D84">
        <v>129</v>
      </c>
      <c r="E84" t="s">
        <v>4</v>
      </c>
      <c r="F84" t="s">
        <v>138</v>
      </c>
      <c r="G84" s="13">
        <v>44731</v>
      </c>
      <c r="H84">
        <v>412</v>
      </c>
      <c r="I84">
        <v>960</v>
      </c>
      <c r="J84" s="15">
        <v>2.3300970873786406</v>
      </c>
      <c r="K84" s="15">
        <v>96.183312554147392</v>
      </c>
      <c r="L84" s="15">
        <v>11.2707</v>
      </c>
      <c r="M84" s="15">
        <v>10.74</v>
      </c>
      <c r="N84" s="15">
        <v>1.1740299999999999</v>
      </c>
      <c r="O84" s="15">
        <v>102.02938112449813</v>
      </c>
      <c r="P84" s="15">
        <v>3.68167</v>
      </c>
      <c r="Q84" s="15">
        <v>3.6619999999999999</v>
      </c>
      <c r="R84" s="15">
        <v>92.53508431172142</v>
      </c>
      <c r="S84" s="15">
        <v>0.215363</v>
      </c>
      <c r="T84" s="15">
        <v>0.20480000000000001</v>
      </c>
      <c r="U84" s="15">
        <v>0.300674</v>
      </c>
      <c r="W84">
        <v>51</v>
      </c>
      <c r="X84" s="17">
        <v>6.604973199999999</v>
      </c>
      <c r="Y84" s="15">
        <v>392.77715911486507</v>
      </c>
    </row>
    <row r="85" spans="1:25" x14ac:dyDescent="0.15">
      <c r="A85" s="1" t="s">
        <v>79</v>
      </c>
      <c r="B85" s="13">
        <v>44319</v>
      </c>
      <c r="C85">
        <v>20211794</v>
      </c>
      <c r="D85">
        <v>136</v>
      </c>
      <c r="E85" t="s">
        <v>4</v>
      </c>
      <c r="F85" t="s">
        <v>138</v>
      </c>
      <c r="G85" s="13">
        <v>44731</v>
      </c>
      <c r="H85">
        <v>412</v>
      </c>
      <c r="I85">
        <v>1130</v>
      </c>
      <c r="J85" s="15">
        <v>2.7427184466019416</v>
      </c>
      <c r="K85" s="15">
        <v>113.21577415227766</v>
      </c>
      <c r="L85" s="15">
        <v>12.5464</v>
      </c>
      <c r="M85" s="15">
        <v>12.01</v>
      </c>
      <c r="N85" s="15">
        <v>1.1103000000000001</v>
      </c>
      <c r="O85" s="15">
        <v>96.490908973816929</v>
      </c>
      <c r="P85" s="15">
        <v>3.42577</v>
      </c>
      <c r="Q85" s="15">
        <v>3.4060000000000001</v>
      </c>
      <c r="R85" s="15">
        <v>86.066219870486933</v>
      </c>
      <c r="S85" s="15">
        <v>0.32793299999999997</v>
      </c>
      <c r="T85" s="15">
        <v>0.31740000000000002</v>
      </c>
      <c r="U85" s="15">
        <v>0.320747</v>
      </c>
      <c r="W85">
        <v>55</v>
      </c>
      <c r="X85" s="17">
        <v>8.6192564000000012</v>
      </c>
      <c r="Y85" s="15">
        <v>392.26381197039842</v>
      </c>
    </row>
    <row r="86" spans="1:25" x14ac:dyDescent="0.15">
      <c r="A86" s="1" t="s">
        <v>65</v>
      </c>
      <c r="B86" s="13">
        <v>44306</v>
      </c>
      <c r="C86">
        <v>20211488</v>
      </c>
      <c r="D86">
        <v>116</v>
      </c>
      <c r="E86" t="s">
        <v>4</v>
      </c>
      <c r="F86" t="s">
        <v>138</v>
      </c>
      <c r="G86" s="13">
        <v>44731</v>
      </c>
      <c r="H86">
        <v>425</v>
      </c>
      <c r="I86">
        <v>1090</v>
      </c>
      <c r="J86" s="15">
        <v>2.5647058823529414</v>
      </c>
      <c r="K86" s="15">
        <v>105.86765196523655</v>
      </c>
      <c r="L86" s="15">
        <v>12.473599999999999</v>
      </c>
      <c r="M86" s="15">
        <v>11.8</v>
      </c>
      <c r="N86" s="15">
        <v>1.1443700000000001</v>
      </c>
      <c r="O86" s="15">
        <v>99.45177114506609</v>
      </c>
      <c r="P86" s="15">
        <v>3.4414799999999999</v>
      </c>
      <c r="Q86" s="15">
        <v>3.4169999999999998</v>
      </c>
      <c r="R86" s="15">
        <v>86.344178889446226</v>
      </c>
      <c r="S86" s="15">
        <v>0.226384</v>
      </c>
      <c r="T86" s="15">
        <v>0.21310000000000001</v>
      </c>
      <c r="U86" s="15">
        <v>0.44402799999999998</v>
      </c>
      <c r="W86">
        <v>52.5</v>
      </c>
      <c r="X86" s="17">
        <v>7.2602937499999971</v>
      </c>
      <c r="Y86" s="15">
        <v>391.11537314481495</v>
      </c>
    </row>
    <row r="87" spans="1:25" x14ac:dyDescent="0.15">
      <c r="A87" s="1">
        <v>180</v>
      </c>
      <c r="B87" s="13">
        <v>44419</v>
      </c>
      <c r="C87">
        <v>20215737</v>
      </c>
      <c r="D87">
        <v>145</v>
      </c>
      <c r="E87" t="s">
        <v>4</v>
      </c>
      <c r="F87" t="s">
        <v>138</v>
      </c>
      <c r="G87" s="13">
        <v>44731</v>
      </c>
      <c r="H87">
        <v>312</v>
      </c>
      <c r="I87">
        <v>726</v>
      </c>
      <c r="J87" s="15">
        <v>2.3269230769230771</v>
      </c>
      <c r="K87" s="15">
        <v>96.052293618777171</v>
      </c>
      <c r="L87" s="15">
        <v>8.7833299999999994</v>
      </c>
      <c r="M87" s="15">
        <v>9.48</v>
      </c>
      <c r="N87" s="15">
        <v>1.20983</v>
      </c>
      <c r="O87" s="15">
        <v>105.14058939367101</v>
      </c>
      <c r="P87" s="15">
        <v>3.3140100000000001</v>
      </c>
      <c r="Q87" s="15">
        <v>3.339</v>
      </c>
      <c r="R87" s="15">
        <v>84.373196755007598</v>
      </c>
      <c r="S87" s="15">
        <v>0.16287499999999999</v>
      </c>
      <c r="T87" s="15">
        <v>0.17649999999999999</v>
      </c>
      <c r="U87" s="15">
        <v>0.229793</v>
      </c>
      <c r="W87">
        <v>49.5</v>
      </c>
      <c r="X87" s="17">
        <v>6.8068719999999994</v>
      </c>
      <c r="Y87" s="15">
        <v>390.7066691611268</v>
      </c>
    </row>
    <row r="88" spans="1:25" x14ac:dyDescent="0.15">
      <c r="A88" s="1">
        <v>1683</v>
      </c>
      <c r="B88" s="13">
        <v>44317</v>
      </c>
      <c r="C88">
        <v>20211454</v>
      </c>
      <c r="D88">
        <v>85</v>
      </c>
      <c r="E88" t="s">
        <v>4</v>
      </c>
      <c r="F88" t="s">
        <v>138</v>
      </c>
      <c r="G88" s="13">
        <v>44731</v>
      </c>
      <c r="H88">
        <v>414</v>
      </c>
      <c r="I88">
        <v>972</v>
      </c>
      <c r="J88" s="15">
        <v>2.347826086956522</v>
      </c>
      <c r="K88" s="15">
        <v>96.915142106189833</v>
      </c>
      <c r="L88" s="15">
        <v>10.9497</v>
      </c>
      <c r="M88" s="15">
        <v>10.39</v>
      </c>
      <c r="N88" s="15">
        <v>1.1265099999999999</v>
      </c>
      <c r="O88" s="15">
        <v>97.899643220836253</v>
      </c>
      <c r="P88" s="15">
        <v>3.87676</v>
      </c>
      <c r="Q88" s="15">
        <v>3.8570000000000002</v>
      </c>
      <c r="R88" s="15">
        <v>97.462539647818019</v>
      </c>
      <c r="S88" s="15">
        <v>0.33604699999999998</v>
      </c>
      <c r="T88" s="15">
        <v>0.3251</v>
      </c>
      <c r="U88" s="15">
        <v>0.56990099999999999</v>
      </c>
      <c r="W88">
        <v>51</v>
      </c>
      <c r="X88" s="17">
        <v>6.5890341999999977</v>
      </c>
      <c r="Y88" s="15">
        <v>390.17696819568033</v>
      </c>
    </row>
    <row r="89" spans="1:25" x14ac:dyDescent="0.15">
      <c r="A89" s="1">
        <v>175</v>
      </c>
      <c r="B89" s="13">
        <v>44298</v>
      </c>
      <c r="C89">
        <v>20212127</v>
      </c>
      <c r="D89">
        <v>111</v>
      </c>
      <c r="E89" t="s">
        <v>4</v>
      </c>
      <c r="F89" t="s">
        <v>138</v>
      </c>
      <c r="G89" s="13">
        <v>44731</v>
      </c>
      <c r="H89">
        <v>433</v>
      </c>
      <c r="I89">
        <v>1105</v>
      </c>
      <c r="J89" s="15">
        <v>2.5519630484988451</v>
      </c>
      <c r="K89" s="15">
        <v>105.341644710838</v>
      </c>
      <c r="L89" s="15">
        <v>11.963800000000001</v>
      </c>
      <c r="M89" s="15">
        <v>11.21</v>
      </c>
      <c r="N89" s="15">
        <v>1.0827</v>
      </c>
      <c r="O89" s="15">
        <v>94.092323827750675</v>
      </c>
      <c r="P89" s="15">
        <v>3.83893</v>
      </c>
      <c r="Q89" s="15">
        <v>3.8119999999999998</v>
      </c>
      <c r="R89" s="15">
        <v>96.325434570257258</v>
      </c>
      <c r="S89" s="15">
        <v>0.33728200000000003</v>
      </c>
      <c r="T89" s="15">
        <v>0.32240000000000002</v>
      </c>
      <c r="U89" s="15">
        <v>0.63831800000000005</v>
      </c>
      <c r="W89">
        <v>52</v>
      </c>
      <c r="X89" s="17">
        <v>6.9486037999999981</v>
      </c>
      <c r="Y89" s="15">
        <v>389.85172693659661</v>
      </c>
    </row>
    <row r="90" spans="1:25" x14ac:dyDescent="0.15">
      <c r="A90" s="1">
        <v>56</v>
      </c>
      <c r="B90" s="13">
        <v>44344</v>
      </c>
      <c r="C90">
        <v>20212135</v>
      </c>
      <c r="D90">
        <v>74</v>
      </c>
      <c r="E90" t="s">
        <v>4</v>
      </c>
      <c r="F90" t="s">
        <v>138</v>
      </c>
      <c r="G90" s="13">
        <v>44731</v>
      </c>
      <c r="H90">
        <v>387</v>
      </c>
      <c r="I90">
        <v>902</v>
      </c>
      <c r="J90" s="15">
        <v>2.3307493540051678</v>
      </c>
      <c r="K90" s="15">
        <v>96.210237254044117</v>
      </c>
      <c r="L90" s="15">
        <v>9.8991000000000007</v>
      </c>
      <c r="M90" s="15">
        <v>9.64</v>
      </c>
      <c r="N90" s="15">
        <v>1.0974600000000001</v>
      </c>
      <c r="O90" s="15">
        <v>95.375045449342636</v>
      </c>
      <c r="P90" s="15">
        <v>4.0699300000000003</v>
      </c>
      <c r="Q90" s="15">
        <v>4.0609999999999999</v>
      </c>
      <c r="R90" s="15">
        <v>102.61741599942673</v>
      </c>
      <c r="S90" s="15">
        <v>0.20702999999999999</v>
      </c>
      <c r="T90" s="15">
        <v>0.2019</v>
      </c>
      <c r="U90" s="15">
        <v>0.31967099999999998</v>
      </c>
      <c r="W90">
        <v>52.5</v>
      </c>
      <c r="X90" s="17">
        <v>7.5665756499999981</v>
      </c>
      <c r="Y90" s="15">
        <v>389.57774415215613</v>
      </c>
    </row>
    <row r="91" spans="1:25" x14ac:dyDescent="0.15">
      <c r="A91" s="1" t="s">
        <v>80</v>
      </c>
      <c r="B91" s="13">
        <v>44367</v>
      </c>
      <c r="C91">
        <v>20215634</v>
      </c>
      <c r="D91">
        <v>137</v>
      </c>
      <c r="E91" t="s">
        <v>4</v>
      </c>
      <c r="F91" t="s">
        <v>138</v>
      </c>
      <c r="G91" s="13">
        <v>44731</v>
      </c>
      <c r="H91">
        <v>364</v>
      </c>
      <c r="I91">
        <v>866</v>
      </c>
      <c r="J91" s="15">
        <v>2.3791208791208791</v>
      </c>
      <c r="K91" s="15">
        <v>98.206949555916196</v>
      </c>
      <c r="L91" s="15">
        <v>10.694900000000001</v>
      </c>
      <c r="M91" s="15">
        <v>10.71</v>
      </c>
      <c r="N91" s="15">
        <v>1.23498</v>
      </c>
      <c r="O91" s="15">
        <v>107.32625665539442</v>
      </c>
      <c r="P91" s="15">
        <v>3.0247600000000001</v>
      </c>
      <c r="Q91" s="15">
        <v>3.0249999999999999</v>
      </c>
      <c r="R91" s="15">
        <v>76.438730213805925</v>
      </c>
      <c r="S91" s="15">
        <v>0.196855</v>
      </c>
      <c r="T91" s="15">
        <v>0.1971</v>
      </c>
      <c r="U91" s="15">
        <v>0.21209500000000001</v>
      </c>
      <c r="W91">
        <v>50</v>
      </c>
      <c r="X91" s="17">
        <v>6.5226215999999981</v>
      </c>
      <c r="Y91" s="15">
        <v>389.29819308051094</v>
      </c>
    </row>
    <row r="92" spans="1:25" x14ac:dyDescent="0.15">
      <c r="A92" s="1" t="s">
        <v>95</v>
      </c>
      <c r="B92" s="13">
        <v>44323</v>
      </c>
      <c r="C92">
        <v>20212312</v>
      </c>
      <c r="D92">
        <v>173</v>
      </c>
      <c r="E92" t="s">
        <v>4</v>
      </c>
      <c r="F92" t="s">
        <v>138</v>
      </c>
      <c r="G92" s="13">
        <v>44731</v>
      </c>
      <c r="H92">
        <v>408</v>
      </c>
      <c r="I92">
        <v>962</v>
      </c>
      <c r="J92" s="15">
        <v>2.357843137254902</v>
      </c>
      <c r="K92" s="15">
        <v>97.328632636236208</v>
      </c>
      <c r="L92" s="15">
        <v>12.110099999999999</v>
      </c>
      <c r="M92" s="15">
        <v>11.62</v>
      </c>
      <c r="N92" s="15">
        <v>1.25884</v>
      </c>
      <c r="O92" s="15">
        <v>109.39981613311689</v>
      </c>
      <c r="P92" s="15">
        <v>2.8889800000000001</v>
      </c>
      <c r="Q92" s="15">
        <v>2.871</v>
      </c>
      <c r="R92" s="15">
        <v>72.547303948375813</v>
      </c>
      <c r="S92" s="15">
        <v>0.19284399999999999</v>
      </c>
      <c r="T92" s="15">
        <v>0.1832</v>
      </c>
      <c r="U92" s="15">
        <v>0.51369600000000004</v>
      </c>
      <c r="W92">
        <v>50</v>
      </c>
      <c r="X92" s="17">
        <v>6.1339343999999976</v>
      </c>
      <c r="Y92" s="15">
        <v>388.67556885084582</v>
      </c>
    </row>
    <row r="93" spans="1:25" x14ac:dyDescent="0.15">
      <c r="A93" s="1">
        <v>100</v>
      </c>
      <c r="B93" s="13">
        <v>44354</v>
      </c>
      <c r="C93">
        <v>20215998</v>
      </c>
      <c r="D93">
        <v>38</v>
      </c>
      <c r="E93" t="s">
        <v>4</v>
      </c>
      <c r="F93" t="s">
        <v>138</v>
      </c>
      <c r="G93" s="13">
        <v>44731</v>
      </c>
      <c r="H93">
        <v>377</v>
      </c>
      <c r="I93">
        <v>966</v>
      </c>
      <c r="J93" s="15">
        <v>2.5623342175066313</v>
      </c>
      <c r="K93" s="15">
        <v>105.76975279081076</v>
      </c>
      <c r="L93" s="15">
        <v>10.3941</v>
      </c>
      <c r="M93" s="15">
        <v>10.25</v>
      </c>
      <c r="N93" s="15">
        <v>1.07599</v>
      </c>
      <c r="O93" s="15">
        <v>93.509189540428054</v>
      </c>
      <c r="P93" s="15">
        <v>3.7992900000000001</v>
      </c>
      <c r="Q93" s="15">
        <v>3.794</v>
      </c>
      <c r="R93" s="15">
        <v>95.870592539232959</v>
      </c>
      <c r="S93" s="15">
        <v>0.27072499999999999</v>
      </c>
      <c r="T93" s="15">
        <v>0.26790000000000003</v>
      </c>
      <c r="U93" s="15">
        <v>0.35468499999999997</v>
      </c>
      <c r="W93">
        <v>51</v>
      </c>
      <c r="X93" s="17">
        <v>6.9028126999999984</v>
      </c>
      <c r="Y93" s="15">
        <v>388.65872441089982</v>
      </c>
    </row>
    <row r="94" spans="1:25" x14ac:dyDescent="0.15">
      <c r="A94" s="1">
        <v>160</v>
      </c>
      <c r="B94" s="13">
        <v>44352</v>
      </c>
      <c r="C94">
        <v>20212440</v>
      </c>
      <c r="D94">
        <v>4</v>
      </c>
      <c r="E94" t="s">
        <v>4</v>
      </c>
      <c r="F94" t="s">
        <v>138</v>
      </c>
      <c r="G94" s="13">
        <v>44731</v>
      </c>
      <c r="H94">
        <v>379</v>
      </c>
      <c r="I94">
        <v>884</v>
      </c>
      <c r="J94" s="15">
        <v>2.3324538258575198</v>
      </c>
      <c r="K94" s="15">
        <v>96.280595587953272</v>
      </c>
      <c r="L94" s="15">
        <v>10.0998</v>
      </c>
      <c r="M94" s="15">
        <v>9.93</v>
      </c>
      <c r="N94" s="15">
        <v>1.1425099999999999</v>
      </c>
      <c r="O94" s="15">
        <v>99.29012736348335</v>
      </c>
      <c r="P94" s="15">
        <v>3.6697000000000002</v>
      </c>
      <c r="Q94" s="15">
        <v>3.6640000000000001</v>
      </c>
      <c r="R94" s="15">
        <v>92.585622315168564</v>
      </c>
      <c r="S94" s="15">
        <v>0.27382200000000001</v>
      </c>
      <c r="T94" s="15">
        <v>0.27050000000000002</v>
      </c>
      <c r="U94" s="15">
        <v>0.32188800000000001</v>
      </c>
      <c r="W94">
        <v>51</v>
      </c>
      <c r="X94" s="17">
        <v>6.8848296999999992</v>
      </c>
      <c r="Y94" s="15">
        <v>387.44647263008852</v>
      </c>
    </row>
    <row r="95" spans="1:25" x14ac:dyDescent="0.15">
      <c r="A95" s="1" t="s">
        <v>52</v>
      </c>
      <c r="B95" s="13">
        <v>44353</v>
      </c>
      <c r="C95">
        <v>20215793</v>
      </c>
      <c r="D95">
        <v>95</v>
      </c>
      <c r="E95" t="s">
        <v>4</v>
      </c>
      <c r="F95" t="s">
        <v>138</v>
      </c>
      <c r="G95" s="13">
        <v>44731</v>
      </c>
      <c r="H95">
        <v>378</v>
      </c>
      <c r="I95">
        <v>1060</v>
      </c>
      <c r="J95" s="15">
        <v>2.8042328042328042</v>
      </c>
      <c r="K95" s="15">
        <v>115.75500512193355</v>
      </c>
      <c r="L95" s="15">
        <v>11.9664</v>
      </c>
      <c r="M95" s="15">
        <v>11.81</v>
      </c>
      <c r="N95" s="15">
        <v>1.1289100000000001</v>
      </c>
      <c r="O95" s="15">
        <v>98.108215842233321</v>
      </c>
      <c r="P95" s="15">
        <v>2.9618000000000002</v>
      </c>
      <c r="Q95" s="15">
        <v>2.956</v>
      </c>
      <c r="R95" s="15">
        <v>74.695169094879446</v>
      </c>
      <c r="S95" s="15">
        <v>0.14038800000000001</v>
      </c>
      <c r="T95" s="15">
        <v>0.13730000000000001</v>
      </c>
      <c r="U95" s="15">
        <v>0.265378</v>
      </c>
      <c r="W95">
        <v>55</v>
      </c>
      <c r="X95" s="17">
        <v>8.8977674000000011</v>
      </c>
      <c r="Y95" s="15">
        <v>386.66660590127969</v>
      </c>
    </row>
    <row r="96" spans="1:25" x14ac:dyDescent="0.15">
      <c r="A96" s="1">
        <v>33</v>
      </c>
      <c r="B96" s="13">
        <v>44331</v>
      </c>
      <c r="C96">
        <v>20215478</v>
      </c>
      <c r="D96">
        <v>21</v>
      </c>
      <c r="E96" t="s">
        <v>4</v>
      </c>
      <c r="F96" t="s">
        <v>138</v>
      </c>
      <c r="G96" s="13">
        <v>44731</v>
      </c>
      <c r="H96">
        <v>400</v>
      </c>
      <c r="I96">
        <v>976</v>
      </c>
      <c r="J96" s="15">
        <v>2.44</v>
      </c>
      <c r="K96" s="15">
        <v>100.71995879628469</v>
      </c>
      <c r="L96" s="15">
        <v>11.1348</v>
      </c>
      <c r="M96" s="15">
        <v>10.73</v>
      </c>
      <c r="N96" s="15">
        <v>1.14086</v>
      </c>
      <c r="O96" s="15">
        <v>99.146733686272867</v>
      </c>
      <c r="P96" s="15">
        <v>3.46306</v>
      </c>
      <c r="Q96" s="15">
        <v>3.448</v>
      </c>
      <c r="R96" s="15">
        <v>87.127517942876977</v>
      </c>
      <c r="S96" s="15">
        <v>0.26055299999999998</v>
      </c>
      <c r="T96" s="15">
        <v>0.25259999999999999</v>
      </c>
      <c r="U96" s="15">
        <v>0.37055500000000002</v>
      </c>
      <c r="W96">
        <v>51</v>
      </c>
      <c r="X96" s="17">
        <v>6.703059999999998</v>
      </c>
      <c r="Y96" s="15">
        <v>386.14094411170737</v>
      </c>
    </row>
    <row r="97" spans="1:25" x14ac:dyDescent="0.15">
      <c r="A97" s="1" t="s">
        <v>30</v>
      </c>
      <c r="B97" s="13">
        <v>44292</v>
      </c>
      <c r="C97">
        <v>20211674</v>
      </c>
      <c r="D97">
        <v>51</v>
      </c>
      <c r="E97" t="s">
        <v>4</v>
      </c>
      <c r="F97" t="s">
        <v>138</v>
      </c>
      <c r="G97" s="13">
        <v>44731</v>
      </c>
      <c r="H97">
        <v>439</v>
      </c>
      <c r="I97">
        <v>1105</v>
      </c>
      <c r="J97" s="15">
        <v>2.5170842824601367</v>
      </c>
      <c r="K97" s="15">
        <v>103.90189558039376</v>
      </c>
      <c r="L97" s="15">
        <v>11.7979</v>
      </c>
      <c r="M97" s="15">
        <v>10.98</v>
      </c>
      <c r="N97" s="15">
        <v>1.06768</v>
      </c>
      <c r="O97" s="15">
        <v>92.787006838840711</v>
      </c>
      <c r="P97" s="15">
        <v>3.8418999999999999</v>
      </c>
      <c r="Q97" s="15">
        <v>3.8119999999999998</v>
      </c>
      <c r="R97" s="15">
        <v>96.325434570257258</v>
      </c>
      <c r="S97" s="15">
        <v>0.23494699999999999</v>
      </c>
      <c r="T97" s="15">
        <v>0.21890000000000001</v>
      </c>
      <c r="U97" s="15">
        <v>0.44300699999999998</v>
      </c>
      <c r="W97">
        <v>52.5</v>
      </c>
      <c r="X97" s="17">
        <v>7.1580818499999967</v>
      </c>
      <c r="Y97" s="15">
        <v>385.80134382833239</v>
      </c>
    </row>
    <row r="98" spans="1:25" x14ac:dyDescent="0.15">
      <c r="A98" s="1" t="s">
        <v>82</v>
      </c>
      <c r="B98" s="13">
        <v>44321</v>
      </c>
      <c r="C98">
        <v>20212699</v>
      </c>
      <c r="D98">
        <v>143</v>
      </c>
      <c r="E98" t="s">
        <v>4</v>
      </c>
      <c r="F98" t="s">
        <v>138</v>
      </c>
      <c r="G98" s="13">
        <v>44731</v>
      </c>
      <c r="H98">
        <v>410</v>
      </c>
      <c r="I98">
        <v>1025</v>
      </c>
      <c r="J98" s="15">
        <v>2.5</v>
      </c>
      <c r="K98" s="15">
        <v>103.19667909455397</v>
      </c>
      <c r="L98" s="15">
        <v>11.0627</v>
      </c>
      <c r="M98" s="15">
        <v>10.55</v>
      </c>
      <c r="N98" s="15">
        <v>1.0792900000000001</v>
      </c>
      <c r="O98" s="15">
        <v>93.795976894849019</v>
      </c>
      <c r="P98" s="15">
        <v>3.7364199999999999</v>
      </c>
      <c r="Q98" s="15">
        <v>3.718</v>
      </c>
      <c r="R98" s="15">
        <v>93.950148408241461</v>
      </c>
      <c r="S98" s="15">
        <v>0.34982600000000003</v>
      </c>
      <c r="T98" s="15">
        <v>0.3397</v>
      </c>
      <c r="U98" s="15">
        <v>0.67241499999999998</v>
      </c>
      <c r="W98">
        <v>53</v>
      </c>
      <c r="X98" s="17">
        <v>7.6278669999999984</v>
      </c>
      <c r="Y98" s="15">
        <v>384.73878129249351</v>
      </c>
    </row>
    <row r="99" spans="1:25" x14ac:dyDescent="0.15">
      <c r="A99" s="1" t="s">
        <v>74</v>
      </c>
      <c r="B99" s="13">
        <v>44257</v>
      </c>
      <c r="C99">
        <v>20211695</v>
      </c>
      <c r="D99">
        <v>128</v>
      </c>
      <c r="E99" t="s">
        <v>4</v>
      </c>
      <c r="F99" t="s">
        <v>138</v>
      </c>
      <c r="G99" s="13">
        <v>44731</v>
      </c>
      <c r="H99">
        <v>474</v>
      </c>
      <c r="I99">
        <v>1195</v>
      </c>
      <c r="J99" s="15">
        <v>2.5210970464135021</v>
      </c>
      <c r="K99" s="15">
        <v>104.0675371459848</v>
      </c>
      <c r="L99" s="15">
        <v>12.6502</v>
      </c>
      <c r="M99" s="15">
        <v>11.5</v>
      </c>
      <c r="N99" s="15">
        <v>1.0585899999999999</v>
      </c>
      <c r="O99" s="15">
        <v>91.997038035299326</v>
      </c>
      <c r="P99" s="15">
        <v>3.85934</v>
      </c>
      <c r="Q99" s="15">
        <v>3.8180000000000001</v>
      </c>
      <c r="R99" s="15">
        <v>96.477048580598691</v>
      </c>
      <c r="S99" s="15">
        <v>0.26936500000000002</v>
      </c>
      <c r="T99" s="15">
        <v>0.24660000000000001</v>
      </c>
      <c r="U99" s="15">
        <v>0.35710900000000001</v>
      </c>
      <c r="W99">
        <v>52</v>
      </c>
      <c r="X99" s="17">
        <v>6.6734527999999997</v>
      </c>
      <c r="Y99" s="15">
        <v>384.53866179718216</v>
      </c>
    </row>
    <row r="100" spans="1:25" x14ac:dyDescent="0.15">
      <c r="A100" s="1">
        <v>142</v>
      </c>
      <c r="B100" s="13">
        <v>44288</v>
      </c>
      <c r="C100">
        <v>20212617</v>
      </c>
      <c r="D100">
        <v>110</v>
      </c>
      <c r="E100" t="s">
        <v>4</v>
      </c>
      <c r="F100" t="s">
        <v>138</v>
      </c>
      <c r="G100" s="13">
        <v>44731</v>
      </c>
      <c r="H100">
        <v>443</v>
      </c>
      <c r="I100">
        <v>1180</v>
      </c>
      <c r="J100" s="15">
        <v>2.6636568848758464</v>
      </c>
      <c r="K100" s="15">
        <v>109.9522179066128</v>
      </c>
      <c r="L100" s="15">
        <v>12.721299999999999</v>
      </c>
      <c r="M100" s="15">
        <v>11.87</v>
      </c>
      <c r="N100" s="15">
        <v>1.0780799999999999</v>
      </c>
      <c r="O100" s="15">
        <v>93.690821531561312</v>
      </c>
      <c r="P100" s="15">
        <v>3.46922</v>
      </c>
      <c r="Q100" s="15">
        <v>3.4380000000000002</v>
      </c>
      <c r="R100" s="15">
        <v>86.874827925641256</v>
      </c>
      <c r="S100" s="15">
        <v>0.22992699999999999</v>
      </c>
      <c r="T100" s="15">
        <v>0.21310000000000001</v>
      </c>
      <c r="U100" s="15">
        <v>0.305425</v>
      </c>
      <c r="W100">
        <v>54</v>
      </c>
      <c r="X100" s="17">
        <v>7.8888151999999998</v>
      </c>
      <c r="Y100" s="15">
        <v>384.20868889537667</v>
      </c>
    </row>
    <row r="101" spans="1:25" x14ac:dyDescent="0.15">
      <c r="A101" s="1" t="s">
        <v>21</v>
      </c>
      <c r="B101" s="13">
        <v>44265</v>
      </c>
      <c r="C101">
        <v>20213357</v>
      </c>
      <c r="D101">
        <v>29</v>
      </c>
      <c r="E101" t="s">
        <v>4</v>
      </c>
      <c r="F101" t="s">
        <v>138</v>
      </c>
      <c r="G101" s="13">
        <v>44731</v>
      </c>
      <c r="H101">
        <v>466</v>
      </c>
      <c r="I101">
        <v>1145</v>
      </c>
      <c r="J101" s="15">
        <v>2.4570815450643777</v>
      </c>
      <c r="K101" s="15">
        <v>101.42506228606378</v>
      </c>
      <c r="L101" s="15">
        <v>11.974399999999999</v>
      </c>
      <c r="M101" s="15">
        <v>10.89</v>
      </c>
      <c r="N101" s="15">
        <v>1.0458000000000001</v>
      </c>
      <c r="O101" s="15">
        <v>90.885519773770824</v>
      </c>
      <c r="P101" s="15">
        <v>4.0352699999999997</v>
      </c>
      <c r="Q101" s="15">
        <v>3.996</v>
      </c>
      <c r="R101" s="15">
        <v>100.97493088739454</v>
      </c>
      <c r="S101" s="15">
        <v>0.33356200000000003</v>
      </c>
      <c r="T101" s="15">
        <v>0.31230000000000002</v>
      </c>
      <c r="U101" s="15">
        <v>0.44207000000000002</v>
      </c>
      <c r="W101">
        <v>53</v>
      </c>
      <c r="X101" s="17">
        <v>7.2309557999999985</v>
      </c>
      <c r="Y101" s="15">
        <v>384.17103272099996</v>
      </c>
    </row>
    <row r="102" spans="1:25" x14ac:dyDescent="0.15">
      <c r="A102" s="1" t="s">
        <v>78</v>
      </c>
      <c r="B102" s="13">
        <v>44314</v>
      </c>
      <c r="C102">
        <v>20212605</v>
      </c>
      <c r="D102">
        <v>133</v>
      </c>
      <c r="E102" t="s">
        <v>4</v>
      </c>
      <c r="F102" t="s">
        <v>138</v>
      </c>
      <c r="G102" s="13">
        <v>44731</v>
      </c>
      <c r="H102">
        <v>417</v>
      </c>
      <c r="I102">
        <v>902</v>
      </c>
      <c r="J102" s="15">
        <v>2.1630695443645083</v>
      </c>
      <c r="K102" s="15">
        <v>89.288637451594894</v>
      </c>
      <c r="L102" s="15">
        <v>10.102</v>
      </c>
      <c r="M102" s="15">
        <v>9.51</v>
      </c>
      <c r="N102" s="15">
        <v>1.1199600000000001</v>
      </c>
      <c r="O102" s="15">
        <v>97.330413774940112</v>
      </c>
      <c r="P102" s="15">
        <v>3.9497300000000002</v>
      </c>
      <c r="Q102" s="15">
        <v>3.9279999999999999</v>
      </c>
      <c r="R102" s="15">
        <v>99.256638770191628</v>
      </c>
      <c r="S102" s="15">
        <v>0.30812899999999999</v>
      </c>
      <c r="T102" s="15">
        <v>0.29649999999999999</v>
      </c>
      <c r="U102" s="15">
        <v>0.320884</v>
      </c>
      <c r="W102">
        <v>50</v>
      </c>
      <c r="X102" s="17">
        <v>6.0613943999999975</v>
      </c>
      <c r="Y102" s="15">
        <v>383.20610377166673</v>
      </c>
    </row>
    <row r="103" spans="1:25" x14ac:dyDescent="0.15">
      <c r="A103" s="1" t="s">
        <v>98</v>
      </c>
      <c r="B103" s="13">
        <v>44261</v>
      </c>
      <c r="C103">
        <v>20211632</v>
      </c>
      <c r="D103">
        <v>177</v>
      </c>
      <c r="E103" t="s">
        <v>4</v>
      </c>
      <c r="F103" t="s">
        <v>138</v>
      </c>
      <c r="G103" s="13">
        <v>44731</v>
      </c>
      <c r="H103">
        <v>470</v>
      </c>
      <c r="I103">
        <v>922</v>
      </c>
      <c r="J103" s="15">
        <v>1.9617021276595745</v>
      </c>
      <c r="K103" s="15">
        <v>80.976457978875544</v>
      </c>
      <c r="L103" s="15">
        <v>10.586399999999999</v>
      </c>
      <c r="M103" s="15">
        <v>9.4700000000000006</v>
      </c>
      <c r="N103" s="15">
        <v>1.1482000000000001</v>
      </c>
      <c r="O103" s="15">
        <v>99.784618286712231</v>
      </c>
      <c r="P103" s="15">
        <v>4.0936599999999999</v>
      </c>
      <c r="Q103" s="15">
        <v>4.0529999999999999</v>
      </c>
      <c r="R103" s="15">
        <v>102.41526398563816</v>
      </c>
      <c r="S103" s="15">
        <v>0.272094</v>
      </c>
      <c r="T103" s="15">
        <v>0.25009999999999999</v>
      </c>
      <c r="U103" s="15">
        <v>0.30158699999999999</v>
      </c>
      <c r="W103">
        <v>50.5</v>
      </c>
      <c r="X103" s="17">
        <v>5.9361764999999993</v>
      </c>
      <c r="Y103" s="15">
        <v>382.96095853793815</v>
      </c>
    </row>
    <row r="104" spans="1:25" x14ac:dyDescent="0.15">
      <c r="A104" s="1" t="s">
        <v>37</v>
      </c>
      <c r="B104" s="13">
        <v>44351</v>
      </c>
      <c r="C104">
        <v>20211710</v>
      </c>
      <c r="D104">
        <v>67</v>
      </c>
      <c r="E104" t="s">
        <v>4</v>
      </c>
      <c r="F104" t="s">
        <v>138</v>
      </c>
      <c r="G104" s="13">
        <v>44731</v>
      </c>
      <c r="H104">
        <v>380</v>
      </c>
      <c r="I104">
        <v>942</v>
      </c>
      <c r="J104" s="15">
        <v>2.4789473684210526</v>
      </c>
      <c r="K104" s="15">
        <v>102.32765442849457</v>
      </c>
      <c r="L104" s="15">
        <v>10.2401</v>
      </c>
      <c r="M104" s="15">
        <v>10.06</v>
      </c>
      <c r="N104" s="15">
        <v>1.0870599999999999</v>
      </c>
      <c r="O104" s="15">
        <v>94.471230756622006</v>
      </c>
      <c r="P104" s="15">
        <v>3.6349399999999998</v>
      </c>
      <c r="Q104" s="15">
        <v>3.6280000000000001</v>
      </c>
      <c r="R104" s="15">
        <v>91.675938253119966</v>
      </c>
      <c r="S104" s="15">
        <v>0.343945</v>
      </c>
      <c r="T104" s="15">
        <v>0.34039999999999998</v>
      </c>
      <c r="U104" s="15">
        <v>0.40608300000000003</v>
      </c>
      <c r="W104">
        <v>50.5</v>
      </c>
      <c r="X104" s="17">
        <v>6.625311</v>
      </c>
      <c r="Y104" s="15">
        <v>382.94605419485856</v>
      </c>
    </row>
    <row r="105" spans="1:25" x14ac:dyDescent="0.15">
      <c r="A105" s="1">
        <v>1731</v>
      </c>
      <c r="B105" s="13">
        <v>44319</v>
      </c>
      <c r="C105">
        <v>20212702</v>
      </c>
      <c r="D105">
        <v>131</v>
      </c>
      <c r="E105" t="s">
        <v>4</v>
      </c>
      <c r="F105" t="s">
        <v>138</v>
      </c>
      <c r="G105" s="13">
        <v>44731</v>
      </c>
      <c r="H105">
        <v>412</v>
      </c>
      <c r="I105">
        <v>816</v>
      </c>
      <c r="J105" s="15">
        <v>1.9805825242718447</v>
      </c>
      <c r="K105" s="15">
        <v>81.755815671025289</v>
      </c>
      <c r="L105" s="15">
        <v>9.9864599999999992</v>
      </c>
      <c r="M105" s="15">
        <v>9.4499999999999993</v>
      </c>
      <c r="N105" s="15">
        <v>1.22383</v>
      </c>
      <c r="O105" s="15">
        <v>106.35726301848723</v>
      </c>
      <c r="P105" s="15">
        <v>3.50285</v>
      </c>
      <c r="Q105" s="15">
        <v>3.4830000000000001</v>
      </c>
      <c r="R105" s="15">
        <v>88.011933003202003</v>
      </c>
      <c r="S105" s="15">
        <v>0.138599</v>
      </c>
      <c r="T105" s="15">
        <v>0.12809999999999999</v>
      </c>
      <c r="U105" s="15">
        <v>0.28364499999999998</v>
      </c>
      <c r="W105">
        <v>49</v>
      </c>
      <c r="X105" s="17">
        <v>5.597831600000001</v>
      </c>
      <c r="Y105" s="15">
        <v>382.48227471120174</v>
      </c>
    </row>
    <row r="106" spans="1:25" x14ac:dyDescent="0.15">
      <c r="A106" s="1" t="s">
        <v>33</v>
      </c>
      <c r="B106" s="13">
        <v>44345</v>
      </c>
      <c r="C106">
        <v>20212845</v>
      </c>
      <c r="D106">
        <v>61</v>
      </c>
      <c r="E106" t="s">
        <v>4</v>
      </c>
      <c r="F106" t="s">
        <v>138</v>
      </c>
      <c r="G106" s="13">
        <v>44731</v>
      </c>
      <c r="H106">
        <v>386</v>
      </c>
      <c r="I106">
        <v>884</v>
      </c>
      <c r="J106" s="15">
        <v>2.2901554404145079</v>
      </c>
      <c r="K106" s="15">
        <v>94.534574424441161</v>
      </c>
      <c r="L106" s="15">
        <v>9.4564400000000006</v>
      </c>
      <c r="M106" s="15">
        <v>9.2100000000000009</v>
      </c>
      <c r="N106" s="15">
        <v>1.0697300000000001</v>
      </c>
      <c r="O106" s="15">
        <v>92.965162619617388</v>
      </c>
      <c r="P106" s="15">
        <v>3.9626800000000002</v>
      </c>
      <c r="Q106" s="15">
        <v>3.9540000000000002</v>
      </c>
      <c r="R106" s="15">
        <v>99.913632815004519</v>
      </c>
      <c r="S106" s="15">
        <v>0.16300200000000001</v>
      </c>
      <c r="T106" s="15">
        <v>0.15809999999999999</v>
      </c>
      <c r="U106" s="15">
        <v>0.229042</v>
      </c>
      <c r="W106">
        <v>52</v>
      </c>
      <c r="X106" s="17">
        <v>7.3244063999999982</v>
      </c>
      <c r="Y106" s="15">
        <v>380.37853247868048</v>
      </c>
    </row>
    <row r="107" spans="1:25" x14ac:dyDescent="0.15">
      <c r="A107" s="1" t="s">
        <v>89</v>
      </c>
      <c r="B107" s="13">
        <v>44316</v>
      </c>
      <c r="C107">
        <v>20212903</v>
      </c>
      <c r="D107">
        <v>163</v>
      </c>
      <c r="E107" t="s">
        <v>4</v>
      </c>
      <c r="F107" t="s">
        <v>138</v>
      </c>
      <c r="G107" s="13">
        <v>44731</v>
      </c>
      <c r="H107">
        <v>415</v>
      </c>
      <c r="I107">
        <v>942</v>
      </c>
      <c r="J107" s="15">
        <v>2.269879518072289</v>
      </c>
      <c r="K107" s="15">
        <v>93.69761128392274</v>
      </c>
      <c r="L107" s="15">
        <v>10.623799999999999</v>
      </c>
      <c r="M107" s="15">
        <v>10.06</v>
      </c>
      <c r="N107" s="15">
        <v>1.1277900000000001</v>
      </c>
      <c r="O107" s="15">
        <v>98.010881952248027</v>
      </c>
      <c r="P107" s="15">
        <v>3.5941000000000001</v>
      </c>
      <c r="Q107" s="15">
        <v>3.5739999999999998</v>
      </c>
      <c r="R107" s="15">
        <v>90.31141216004707</v>
      </c>
      <c r="S107" s="15">
        <v>0.24071300000000001</v>
      </c>
      <c r="T107" s="15">
        <v>0.22950000000000001</v>
      </c>
      <c r="U107" s="15">
        <v>0.442299</v>
      </c>
      <c r="W107">
        <v>53</v>
      </c>
      <c r="X107" s="17">
        <v>7.5887055000000005</v>
      </c>
      <c r="Y107" s="15">
        <v>380.03078734846588</v>
      </c>
    </row>
    <row r="108" spans="1:25" x14ac:dyDescent="0.15">
      <c r="A108" s="1">
        <v>821</v>
      </c>
      <c r="B108" s="13">
        <v>44429</v>
      </c>
      <c r="C108">
        <v>20212523</v>
      </c>
      <c r="D108">
        <v>32</v>
      </c>
      <c r="E108" t="s">
        <v>4</v>
      </c>
      <c r="F108" t="s">
        <v>138</v>
      </c>
      <c r="G108" s="13">
        <v>44731</v>
      </c>
      <c r="H108">
        <v>302</v>
      </c>
      <c r="I108">
        <v>764</v>
      </c>
      <c r="J108" s="15">
        <v>2.5298013245033113</v>
      </c>
      <c r="K108" s="15">
        <v>104.42683818309833</v>
      </c>
      <c r="L108" s="15">
        <v>8.5203699999999998</v>
      </c>
      <c r="M108" s="15">
        <v>9.36</v>
      </c>
      <c r="N108" s="15">
        <v>1.1152299999999999</v>
      </c>
      <c r="O108" s="15">
        <v>96.919351900270058</v>
      </c>
      <c r="P108" s="15">
        <v>3.1714899999999999</v>
      </c>
      <c r="Q108" s="15">
        <v>3.202</v>
      </c>
      <c r="R108" s="15">
        <v>80.911343518878212</v>
      </c>
      <c r="S108" s="15">
        <v>0.177866</v>
      </c>
      <c r="T108" s="15">
        <v>0.1943</v>
      </c>
      <c r="U108" s="15">
        <v>0.268432</v>
      </c>
      <c r="W108">
        <v>48</v>
      </c>
      <c r="X108" s="17">
        <v>6.1758247999999991</v>
      </c>
      <c r="Y108" s="15">
        <v>379.17688550251665</v>
      </c>
    </row>
    <row r="109" spans="1:25" x14ac:dyDescent="0.15">
      <c r="A109" s="1" t="s">
        <v>61</v>
      </c>
      <c r="B109" s="13">
        <v>44303</v>
      </c>
      <c r="C109">
        <v>20211347</v>
      </c>
      <c r="D109">
        <v>107</v>
      </c>
      <c r="E109" t="s">
        <v>4</v>
      </c>
      <c r="F109" t="s">
        <v>138</v>
      </c>
      <c r="G109" s="13">
        <v>44731</v>
      </c>
      <c r="H109">
        <v>428</v>
      </c>
      <c r="I109">
        <v>1095</v>
      </c>
      <c r="J109" s="15">
        <v>2.5584112149532712</v>
      </c>
      <c r="K109" s="15">
        <v>105.60781645657626</v>
      </c>
      <c r="L109" s="15">
        <v>11.3924</v>
      </c>
      <c r="M109" s="15">
        <v>10.69</v>
      </c>
      <c r="N109" s="15">
        <v>1.0404</v>
      </c>
      <c r="O109" s="15">
        <v>90.416231375627419</v>
      </c>
      <c r="P109" s="15">
        <v>3.6735199999999999</v>
      </c>
      <c r="Q109" s="15">
        <v>3.6480000000000001</v>
      </c>
      <c r="R109" s="15">
        <v>92.181318287591424</v>
      </c>
      <c r="S109" s="15">
        <v>0.38580100000000001</v>
      </c>
      <c r="T109" s="15">
        <v>0.37190000000000001</v>
      </c>
      <c r="U109" s="15">
        <v>0.49473</v>
      </c>
      <c r="W109">
        <v>51.5</v>
      </c>
      <c r="X109" s="17">
        <v>6.7331242000000007</v>
      </c>
      <c r="Y109" s="15">
        <v>378.62159749542252</v>
      </c>
    </row>
    <row r="110" spans="1:25" x14ac:dyDescent="0.15">
      <c r="A110" s="1" t="s">
        <v>83</v>
      </c>
      <c r="B110" s="13">
        <v>44390</v>
      </c>
      <c r="C110">
        <v>20212904</v>
      </c>
      <c r="D110">
        <v>144</v>
      </c>
      <c r="E110" t="s">
        <v>4</v>
      </c>
      <c r="F110" t="s">
        <v>138</v>
      </c>
      <c r="G110" s="13">
        <v>44731</v>
      </c>
      <c r="H110">
        <v>341</v>
      </c>
      <c r="I110">
        <v>760</v>
      </c>
      <c r="J110" s="15">
        <v>2.2287390029325511</v>
      </c>
      <c r="K110" s="15">
        <v>91.999385468458669</v>
      </c>
      <c r="L110" s="15">
        <v>8.7649500000000007</v>
      </c>
      <c r="M110" s="15">
        <v>9.07</v>
      </c>
      <c r="N110" s="15">
        <v>1.1532800000000001</v>
      </c>
      <c r="O110" s="15">
        <v>100.22609700200269</v>
      </c>
      <c r="P110" s="15">
        <v>3.3915899999999999</v>
      </c>
      <c r="Q110" s="15">
        <v>3.4020000000000001</v>
      </c>
      <c r="R110" s="15">
        <v>85.965143863592658</v>
      </c>
      <c r="S110" s="15">
        <v>0.18560599999999999</v>
      </c>
      <c r="T110" s="15">
        <v>0.1915</v>
      </c>
      <c r="U110" s="15">
        <v>0.19408600000000001</v>
      </c>
      <c r="W110">
        <v>49.5</v>
      </c>
      <c r="X110" s="17">
        <v>6.4992066499999996</v>
      </c>
      <c r="Y110" s="15">
        <v>378.41672333605675</v>
      </c>
    </row>
    <row r="111" spans="1:25" x14ac:dyDescent="0.15">
      <c r="A111" s="1">
        <v>221</v>
      </c>
      <c r="B111" s="13">
        <v>44320</v>
      </c>
      <c r="C111">
        <v>20211360</v>
      </c>
      <c r="D111">
        <v>16</v>
      </c>
      <c r="E111" t="s">
        <v>4</v>
      </c>
      <c r="F111" t="s">
        <v>138</v>
      </c>
      <c r="G111" s="13">
        <v>44731</v>
      </c>
      <c r="H111">
        <v>411</v>
      </c>
      <c r="I111">
        <v>994</v>
      </c>
      <c r="J111" s="15">
        <v>2.4184914841849148</v>
      </c>
      <c r="K111" s="15">
        <v>99.832115834536879</v>
      </c>
      <c r="L111" s="15">
        <v>10.374599999999999</v>
      </c>
      <c r="M111" s="15">
        <v>9.85</v>
      </c>
      <c r="N111" s="15">
        <v>1.04372</v>
      </c>
      <c r="O111" s="15">
        <v>90.704756835226689</v>
      </c>
      <c r="P111" s="15">
        <v>3.8465199999999999</v>
      </c>
      <c r="Q111" s="15">
        <v>3.8279999999999998</v>
      </c>
      <c r="R111" s="15">
        <v>96.729738597834398</v>
      </c>
      <c r="S111" s="15">
        <v>0.16591400000000001</v>
      </c>
      <c r="T111" s="15">
        <v>0.15559999999999999</v>
      </c>
      <c r="U111" s="15">
        <v>0.33774799999999999</v>
      </c>
      <c r="W111">
        <v>52</v>
      </c>
      <c r="X111" s="17">
        <v>7.1164813999999987</v>
      </c>
      <c r="Y111" s="15">
        <v>377.97136810282467</v>
      </c>
    </row>
    <row r="112" spans="1:25" x14ac:dyDescent="0.15">
      <c r="A112" s="1" t="s">
        <v>12</v>
      </c>
      <c r="B112" s="13">
        <v>44317</v>
      </c>
      <c r="C112">
        <v>20211989</v>
      </c>
      <c r="D112">
        <v>17</v>
      </c>
      <c r="E112" t="s">
        <v>4</v>
      </c>
      <c r="F112" t="s">
        <v>138</v>
      </c>
      <c r="G112" s="13">
        <v>44731</v>
      </c>
      <c r="H112">
        <v>414</v>
      </c>
      <c r="I112">
        <v>948</v>
      </c>
      <c r="J112" s="15">
        <v>2.2898550724637681</v>
      </c>
      <c r="K112" s="15">
        <v>94.522175634432045</v>
      </c>
      <c r="L112" s="15">
        <v>10.236499999999999</v>
      </c>
      <c r="M112" s="15">
        <v>9.68</v>
      </c>
      <c r="N112" s="15">
        <v>1.0798000000000001</v>
      </c>
      <c r="O112" s="15">
        <v>93.840298576895904</v>
      </c>
      <c r="P112" s="15">
        <v>3.7902300000000002</v>
      </c>
      <c r="Q112" s="15">
        <v>3.77</v>
      </c>
      <c r="R112" s="15">
        <v>95.264136497867227</v>
      </c>
      <c r="S112" s="15">
        <v>0.30768400000000001</v>
      </c>
      <c r="T112" s="15">
        <v>0.29670000000000002</v>
      </c>
      <c r="U112" s="15">
        <v>0.26474199999999998</v>
      </c>
      <c r="W112">
        <v>50.5</v>
      </c>
      <c r="X112" s="17">
        <v>6.3371728999999988</v>
      </c>
      <c r="Y112" s="15">
        <v>377.4669092860911</v>
      </c>
    </row>
    <row r="113" spans="1:25" x14ac:dyDescent="0.15">
      <c r="A113" s="1" t="s">
        <v>31</v>
      </c>
      <c r="B113" s="13">
        <v>44290</v>
      </c>
      <c r="C113">
        <v>20211999</v>
      </c>
      <c r="D113">
        <v>53</v>
      </c>
      <c r="E113" t="s">
        <v>4</v>
      </c>
      <c r="F113" t="s">
        <v>138</v>
      </c>
      <c r="G113" s="13">
        <v>44731</v>
      </c>
      <c r="H113">
        <v>441</v>
      </c>
      <c r="I113">
        <v>732</v>
      </c>
      <c r="J113" s="15">
        <v>1.6598639455782314</v>
      </c>
      <c r="K113" s="15">
        <v>68.516978772982782</v>
      </c>
      <c r="L113" s="15">
        <v>8.3725699999999996</v>
      </c>
      <c r="M113" s="15">
        <v>7.54</v>
      </c>
      <c r="N113" s="15">
        <v>1.1437900000000001</v>
      </c>
      <c r="O113" s="15">
        <v>99.401366094895124</v>
      </c>
      <c r="P113" s="15">
        <v>4.3467599999999997</v>
      </c>
      <c r="Q113" s="15">
        <v>4.3159999999999998</v>
      </c>
      <c r="R113" s="15">
        <v>109.06101143893765</v>
      </c>
      <c r="S113" s="15">
        <v>0.158056</v>
      </c>
      <c r="T113" s="15">
        <v>0.1416</v>
      </c>
      <c r="U113" s="15">
        <v>0.23102200000000001</v>
      </c>
      <c r="W113">
        <v>49.5</v>
      </c>
      <c r="X113" s="17">
        <v>5.6266316499999984</v>
      </c>
      <c r="Y113" s="15">
        <v>376.38072240171067</v>
      </c>
    </row>
    <row r="114" spans="1:25" x14ac:dyDescent="0.15">
      <c r="A114" s="1">
        <v>5920</v>
      </c>
      <c r="B114" s="13">
        <v>44325</v>
      </c>
      <c r="C114">
        <v>20212937</v>
      </c>
      <c r="D114">
        <v>162</v>
      </c>
      <c r="E114" t="s">
        <v>4</v>
      </c>
      <c r="F114" t="s">
        <v>138</v>
      </c>
      <c r="G114" s="13">
        <v>44731</v>
      </c>
      <c r="H114">
        <v>406</v>
      </c>
      <c r="I114">
        <v>968</v>
      </c>
      <c r="J114" s="15">
        <v>2.3842364532019706</v>
      </c>
      <c r="K114" s="15">
        <v>98.418113658648537</v>
      </c>
      <c r="L114" s="15">
        <v>10.7881</v>
      </c>
      <c r="M114" s="15">
        <v>10.32</v>
      </c>
      <c r="N114" s="15">
        <v>1.1144700000000001</v>
      </c>
      <c r="O114" s="15">
        <v>96.853303903494322</v>
      </c>
      <c r="P114" s="15">
        <v>3.3443700000000001</v>
      </c>
      <c r="Q114" s="15">
        <v>3.327</v>
      </c>
      <c r="R114" s="15">
        <v>84.069968734324732</v>
      </c>
      <c r="S114" s="15">
        <v>0.27988099999999999</v>
      </c>
      <c r="T114" s="15">
        <v>0.27060000000000001</v>
      </c>
      <c r="U114" s="15">
        <v>0.37181799999999998</v>
      </c>
      <c r="W114">
        <v>51</v>
      </c>
      <c r="X114" s="17">
        <v>6.6534909999999989</v>
      </c>
      <c r="Y114" s="15">
        <v>376.19469019996194</v>
      </c>
    </row>
    <row r="115" spans="1:25" x14ac:dyDescent="0.15">
      <c r="A115" s="1" t="s">
        <v>26</v>
      </c>
      <c r="B115" s="13">
        <v>44394</v>
      </c>
      <c r="C115">
        <v>20212474</v>
      </c>
      <c r="D115">
        <v>43</v>
      </c>
      <c r="E115" t="s">
        <v>4</v>
      </c>
      <c r="F115" t="s">
        <v>138</v>
      </c>
      <c r="G115" s="13">
        <v>44731</v>
      </c>
      <c r="H115">
        <v>337</v>
      </c>
      <c r="I115">
        <v>746</v>
      </c>
      <c r="J115" s="15">
        <v>2.2136498516320473</v>
      </c>
      <c r="K115" s="15">
        <v>91.376525346631766</v>
      </c>
      <c r="L115" s="15">
        <v>8.4204799999999995</v>
      </c>
      <c r="M115" s="15">
        <v>8.77</v>
      </c>
      <c r="N115" s="15">
        <v>1.1287499999999999</v>
      </c>
      <c r="O115" s="15">
        <v>98.09431100080684</v>
      </c>
      <c r="P115" s="15">
        <v>3.4912299999999998</v>
      </c>
      <c r="Q115" s="15">
        <v>3.504</v>
      </c>
      <c r="R115" s="15">
        <v>88.542582039397004</v>
      </c>
      <c r="S115" s="15">
        <v>7.6031199999999993E-2</v>
      </c>
      <c r="T115" s="15">
        <v>8.3000000000000004E-2</v>
      </c>
      <c r="U115" s="15">
        <v>0.22992699999999999</v>
      </c>
      <c r="W115">
        <v>48.5</v>
      </c>
      <c r="X115" s="17">
        <v>6.0423049500000001</v>
      </c>
      <c r="Y115" s="15">
        <v>376.10772938764245</v>
      </c>
    </row>
    <row r="116" spans="1:25" x14ac:dyDescent="0.15">
      <c r="A116" s="1">
        <v>1721</v>
      </c>
      <c r="B116" s="13">
        <v>44364</v>
      </c>
      <c r="C116">
        <v>20212700</v>
      </c>
      <c r="D116">
        <v>58</v>
      </c>
      <c r="E116" t="s">
        <v>4</v>
      </c>
      <c r="F116" t="s">
        <v>138</v>
      </c>
      <c r="G116" s="13">
        <v>44731</v>
      </c>
      <c r="H116">
        <v>367</v>
      </c>
      <c r="I116">
        <v>858</v>
      </c>
      <c r="J116" s="15">
        <v>2.3378746594005451</v>
      </c>
      <c r="K116" s="15">
        <v>96.504360395779088</v>
      </c>
      <c r="L116" s="15">
        <v>9.2117299999999993</v>
      </c>
      <c r="M116" s="15">
        <v>9.19</v>
      </c>
      <c r="N116" s="15">
        <v>1.0736300000000001</v>
      </c>
      <c r="O116" s="15">
        <v>93.30409312938761</v>
      </c>
      <c r="P116" s="15">
        <v>3.67774</v>
      </c>
      <c r="Q116" s="15">
        <v>3.677</v>
      </c>
      <c r="R116" s="15">
        <v>92.914119337575002</v>
      </c>
      <c r="S116" s="15">
        <v>0.179452</v>
      </c>
      <c r="T116" s="15">
        <v>0.17899999999999999</v>
      </c>
      <c r="U116" s="15">
        <v>0.28403899999999999</v>
      </c>
      <c r="W116">
        <v>47.5</v>
      </c>
      <c r="X116" s="17">
        <v>5.2439361499999979</v>
      </c>
      <c r="Y116" s="15">
        <v>376.02666599212932</v>
      </c>
    </row>
    <row r="117" spans="1:25" x14ac:dyDescent="0.15">
      <c r="A117" s="1">
        <v>1768</v>
      </c>
      <c r="B117" s="13">
        <v>44306</v>
      </c>
      <c r="C117">
        <v>20211464</v>
      </c>
      <c r="D117">
        <v>28</v>
      </c>
      <c r="E117" t="s">
        <v>4</v>
      </c>
      <c r="F117" t="s">
        <v>138</v>
      </c>
      <c r="G117" s="13">
        <v>44731</v>
      </c>
      <c r="H117">
        <v>425</v>
      </c>
      <c r="I117">
        <v>848</v>
      </c>
      <c r="J117" s="15">
        <v>1.9952941176470589</v>
      </c>
      <c r="K117" s="15">
        <v>82.363090703229901</v>
      </c>
      <c r="L117" s="15">
        <v>9.6892099999999992</v>
      </c>
      <c r="M117" s="15">
        <v>9.02</v>
      </c>
      <c r="N117" s="15">
        <v>1.1426000000000001</v>
      </c>
      <c r="O117" s="15">
        <v>99.29794883678575</v>
      </c>
      <c r="P117" s="15">
        <v>3.7522099999999998</v>
      </c>
      <c r="Q117" s="15">
        <v>3.7280000000000002</v>
      </c>
      <c r="R117" s="15">
        <v>94.202838425477196</v>
      </c>
      <c r="S117" s="15">
        <v>0.215111</v>
      </c>
      <c r="T117" s="15">
        <v>0.2019</v>
      </c>
      <c r="U117" s="15">
        <v>0.30076199999999997</v>
      </c>
      <c r="W117">
        <v>48.5</v>
      </c>
      <c r="X117" s="17">
        <v>5.242063749999998</v>
      </c>
      <c r="Y117" s="15">
        <v>375.1618268022786</v>
      </c>
    </row>
    <row r="118" spans="1:25" x14ac:dyDescent="0.15">
      <c r="A118" s="1">
        <v>146</v>
      </c>
      <c r="B118" s="13">
        <v>44357</v>
      </c>
      <c r="C118">
        <v>20211631</v>
      </c>
      <c r="D118">
        <v>178</v>
      </c>
      <c r="E118" t="s">
        <v>4</v>
      </c>
      <c r="F118" t="s">
        <v>138</v>
      </c>
      <c r="G118" s="13">
        <v>44731</v>
      </c>
      <c r="H118">
        <v>374</v>
      </c>
      <c r="I118">
        <v>796</v>
      </c>
      <c r="J118" s="15">
        <v>2.1283422459893049</v>
      </c>
      <c r="K118" s="15">
        <v>87.855140705096218</v>
      </c>
      <c r="L118" s="15">
        <v>8.8697300000000006</v>
      </c>
      <c r="M118" s="15">
        <v>8.76</v>
      </c>
      <c r="N118" s="15">
        <v>1.11429</v>
      </c>
      <c r="O118" s="15">
        <v>96.837660956889536</v>
      </c>
      <c r="P118" s="15">
        <v>3.6534300000000002</v>
      </c>
      <c r="Q118" s="15">
        <v>3.65</v>
      </c>
      <c r="R118" s="15">
        <v>92.231856291038554</v>
      </c>
      <c r="S118" s="15">
        <v>0.26930999999999999</v>
      </c>
      <c r="T118" s="15">
        <v>0.26719999999999999</v>
      </c>
      <c r="U118" s="15">
        <v>0.31996200000000002</v>
      </c>
      <c r="W118">
        <v>50.5</v>
      </c>
      <c r="X118" s="17">
        <v>6.6796628999999994</v>
      </c>
      <c r="Y118" s="15">
        <v>373.7623189099138</v>
      </c>
    </row>
    <row r="119" spans="1:25" x14ac:dyDescent="0.15">
      <c r="A119" s="1" t="s">
        <v>68</v>
      </c>
      <c r="B119" s="13">
        <v>44257</v>
      </c>
      <c r="C119">
        <v>20212950</v>
      </c>
      <c r="D119">
        <v>121</v>
      </c>
      <c r="E119" t="s">
        <v>4</v>
      </c>
      <c r="F119" t="s">
        <v>138</v>
      </c>
      <c r="G119" s="13">
        <v>44731</v>
      </c>
      <c r="H119">
        <v>474</v>
      </c>
      <c r="I119">
        <v>926</v>
      </c>
      <c r="J119" s="15">
        <v>1.9535864978902953</v>
      </c>
      <c r="K119" s="15">
        <v>80.641455562495352</v>
      </c>
      <c r="L119" s="15">
        <v>10.697900000000001</v>
      </c>
      <c r="M119" s="15">
        <v>9.5399999999999991</v>
      </c>
      <c r="N119" s="15">
        <v>1.1552800000000001</v>
      </c>
      <c r="O119" s="15">
        <v>100.39990751983359</v>
      </c>
      <c r="P119" s="15">
        <v>3.66235</v>
      </c>
      <c r="Q119" s="15">
        <v>3.621</v>
      </c>
      <c r="R119" s="15">
        <v>91.499055241054961</v>
      </c>
      <c r="S119" s="15">
        <v>0.21879499999999999</v>
      </c>
      <c r="T119" s="15">
        <v>0.1961</v>
      </c>
      <c r="U119" s="15">
        <v>0.373531</v>
      </c>
      <c r="W119">
        <v>52</v>
      </c>
      <c r="X119" s="17">
        <v>6.6734527999999997</v>
      </c>
      <c r="Y119" s="15">
        <v>372.94032584321752</v>
      </c>
    </row>
    <row r="120" spans="1:25" x14ac:dyDescent="0.15">
      <c r="A120" s="1">
        <v>2104</v>
      </c>
      <c r="B120" s="13">
        <v>44411</v>
      </c>
      <c r="C120">
        <v>20215768</v>
      </c>
      <c r="D120">
        <v>194</v>
      </c>
      <c r="E120" t="s">
        <v>4</v>
      </c>
      <c r="F120" t="s">
        <v>138</v>
      </c>
      <c r="G120" s="13">
        <v>44731</v>
      </c>
      <c r="H120">
        <v>320</v>
      </c>
      <c r="I120">
        <v>694</v>
      </c>
      <c r="J120" s="15">
        <v>2.1687500000000002</v>
      </c>
      <c r="K120" s="15">
        <v>89.523119114525585</v>
      </c>
      <c r="L120" s="15">
        <v>7.9791499999999997</v>
      </c>
      <c r="M120" s="15">
        <v>8.56</v>
      </c>
      <c r="N120" s="15">
        <v>1.1497299999999999</v>
      </c>
      <c r="O120" s="15">
        <v>99.917583332852857</v>
      </c>
      <c r="P120" s="15">
        <v>3.28355</v>
      </c>
      <c r="Q120" s="15">
        <v>3.3050000000000002</v>
      </c>
      <c r="R120" s="15">
        <v>83.514050696406144</v>
      </c>
      <c r="S120" s="15">
        <v>0.106087</v>
      </c>
      <c r="T120" s="15">
        <v>0.11749999999999999</v>
      </c>
      <c r="U120" s="15">
        <v>0.17691899999999999</v>
      </c>
      <c r="W120">
        <v>47.5</v>
      </c>
      <c r="X120" s="17">
        <v>5.7263699999999975</v>
      </c>
      <c r="Y120" s="15">
        <v>372.87233647663743</v>
      </c>
    </row>
    <row r="121" spans="1:25" x14ac:dyDescent="0.15">
      <c r="A121" s="1" t="s">
        <v>87</v>
      </c>
      <c r="B121" s="13">
        <v>44293</v>
      </c>
      <c r="C121">
        <v>20211612</v>
      </c>
      <c r="D121">
        <v>156</v>
      </c>
      <c r="E121" t="s">
        <v>4</v>
      </c>
      <c r="F121" t="s">
        <v>138</v>
      </c>
      <c r="G121" s="13">
        <v>44731</v>
      </c>
      <c r="H121">
        <v>438</v>
      </c>
      <c r="I121">
        <v>1070</v>
      </c>
      <c r="J121" s="15">
        <v>2.4429223744292239</v>
      </c>
      <c r="K121" s="15">
        <v>100.84059053075138</v>
      </c>
      <c r="L121" s="15">
        <v>12.6936</v>
      </c>
      <c r="M121" s="15">
        <v>11.89</v>
      </c>
      <c r="N121" s="15">
        <v>1.18632</v>
      </c>
      <c r="O121" s="15">
        <v>103.09744675656893</v>
      </c>
      <c r="P121" s="15">
        <v>2.5584899999999999</v>
      </c>
      <c r="Q121" s="15">
        <v>2.5289999999999999</v>
      </c>
      <c r="R121" s="15">
        <v>63.905305358914113</v>
      </c>
      <c r="S121" s="15">
        <v>0.21030099999999999</v>
      </c>
      <c r="T121" s="15">
        <v>0.19439999999999999</v>
      </c>
      <c r="U121" s="15">
        <v>0.28302899999999998</v>
      </c>
      <c r="W121">
        <v>52.5</v>
      </c>
      <c r="X121" s="17">
        <v>7.1651928999999965</v>
      </c>
      <c r="Y121" s="15">
        <v>370.94078940280338</v>
      </c>
    </row>
    <row r="122" spans="1:25" x14ac:dyDescent="0.15">
      <c r="A122" s="1">
        <v>213</v>
      </c>
      <c r="B122" s="13">
        <v>44397</v>
      </c>
      <c r="C122">
        <v>20215299</v>
      </c>
      <c r="D122">
        <v>44</v>
      </c>
      <c r="E122" t="s">
        <v>4</v>
      </c>
      <c r="F122" t="s">
        <v>138</v>
      </c>
      <c r="G122" s="13">
        <v>44731</v>
      </c>
      <c r="H122">
        <v>334</v>
      </c>
      <c r="I122">
        <v>680</v>
      </c>
      <c r="J122" s="15">
        <v>2.0359281437125749</v>
      </c>
      <c r="K122" s="15">
        <v>84.040409322511024</v>
      </c>
      <c r="L122" s="15">
        <v>7.6128600000000004</v>
      </c>
      <c r="M122" s="15">
        <v>8.01</v>
      </c>
      <c r="N122" s="15">
        <v>1.11954</v>
      </c>
      <c r="O122" s="15">
        <v>97.293913566195613</v>
      </c>
      <c r="P122" s="15">
        <v>3.5266099999999998</v>
      </c>
      <c r="Q122" s="15">
        <v>3.5409999999999999</v>
      </c>
      <c r="R122" s="15">
        <v>89.477535103169174</v>
      </c>
      <c r="S122" s="15">
        <v>7.8057600000000005E-2</v>
      </c>
      <c r="T122" s="15">
        <v>8.5800000000000001E-2</v>
      </c>
      <c r="U122" s="15">
        <v>0.212117</v>
      </c>
      <c r="W122">
        <v>47.5</v>
      </c>
      <c r="X122" s="17">
        <v>5.5759210999999969</v>
      </c>
      <c r="Y122" s="15">
        <v>368.10577155807141</v>
      </c>
    </row>
    <row r="123" spans="1:25" x14ac:dyDescent="0.15">
      <c r="A123" s="1" t="s">
        <v>34</v>
      </c>
      <c r="B123" s="13">
        <v>44330</v>
      </c>
      <c r="C123">
        <v>20212423</v>
      </c>
      <c r="D123">
        <v>64</v>
      </c>
      <c r="E123" t="s">
        <v>4</v>
      </c>
      <c r="F123" t="s">
        <v>138</v>
      </c>
      <c r="G123" s="13">
        <v>44731</v>
      </c>
      <c r="H123">
        <v>401</v>
      </c>
      <c r="I123">
        <v>978</v>
      </c>
      <c r="J123" s="15">
        <v>2.4389027431421448</v>
      </c>
      <c r="K123" s="15">
        <v>100.67466549074693</v>
      </c>
      <c r="L123" s="15">
        <v>11.2013</v>
      </c>
      <c r="M123" s="15">
        <v>10.79</v>
      </c>
      <c r="N123" s="15">
        <v>1.14533</v>
      </c>
      <c r="O123" s="15">
        <v>99.535200193624902</v>
      </c>
      <c r="P123" s="15">
        <v>2.6778900000000001</v>
      </c>
      <c r="Q123" s="15">
        <v>2.6629999999999998</v>
      </c>
      <c r="R123" s="15">
        <v>67.291351589872789</v>
      </c>
      <c r="S123" s="15">
        <v>0.30908099999999999</v>
      </c>
      <c r="T123" s="15">
        <v>0.3009</v>
      </c>
      <c r="U123" s="15">
        <v>0.39001200000000003</v>
      </c>
      <c r="W123">
        <v>50.5</v>
      </c>
      <c r="X123" s="17">
        <v>6.4433575500000009</v>
      </c>
      <c r="Y123" s="15">
        <v>367.03641746786957</v>
      </c>
    </row>
    <row r="124" spans="1:25" x14ac:dyDescent="0.15">
      <c r="A124" s="1">
        <v>141</v>
      </c>
      <c r="B124" s="13">
        <v>44289</v>
      </c>
      <c r="C124">
        <v>20213003</v>
      </c>
      <c r="D124">
        <v>146</v>
      </c>
      <c r="E124" t="s">
        <v>4</v>
      </c>
      <c r="F124" t="s">
        <v>138</v>
      </c>
      <c r="G124" s="13">
        <v>44731</v>
      </c>
      <c r="H124">
        <v>442</v>
      </c>
      <c r="I124">
        <v>1090</v>
      </c>
      <c r="J124" s="15">
        <v>2.4660633484162897</v>
      </c>
      <c r="K124" s="15">
        <v>101.79581919734284</v>
      </c>
      <c r="L124" s="15">
        <v>12.1426</v>
      </c>
      <c r="M124" s="15">
        <v>11.3</v>
      </c>
      <c r="N124" s="15">
        <v>1.1140000000000001</v>
      </c>
      <c r="O124" s="15">
        <v>96.812458431804075</v>
      </c>
      <c r="P124" s="15">
        <v>2.8290500000000001</v>
      </c>
      <c r="Q124" s="15">
        <v>2.798</v>
      </c>
      <c r="R124" s="15">
        <v>70.702666822555045</v>
      </c>
      <c r="S124" s="15">
        <v>0.31102099999999999</v>
      </c>
      <c r="T124" s="15">
        <v>0.2944</v>
      </c>
      <c r="U124" s="15">
        <v>0.46151700000000001</v>
      </c>
      <c r="W124">
        <v>53.5</v>
      </c>
      <c r="X124" s="17">
        <v>7.6427716999999973</v>
      </c>
      <c r="Y124" s="15">
        <v>366.123402883506</v>
      </c>
    </row>
    <row r="125" spans="1:25" x14ac:dyDescent="0.15">
      <c r="A125" s="1">
        <v>1769</v>
      </c>
      <c r="B125" s="13">
        <v>44290</v>
      </c>
      <c r="C125">
        <v>20211458</v>
      </c>
      <c r="D125">
        <v>159</v>
      </c>
      <c r="E125" t="s">
        <v>4</v>
      </c>
      <c r="F125" t="s">
        <v>138</v>
      </c>
      <c r="G125" s="13">
        <v>44731</v>
      </c>
      <c r="H125">
        <v>441</v>
      </c>
      <c r="I125">
        <v>888</v>
      </c>
      <c r="J125" s="15">
        <v>2.0136054421768708</v>
      </c>
      <c r="K125" s="15">
        <v>83.118957855749599</v>
      </c>
      <c r="L125" s="15">
        <v>9.3862100000000002</v>
      </c>
      <c r="M125" s="15">
        <v>8.5500000000000007</v>
      </c>
      <c r="N125" s="15">
        <v>1.05701</v>
      </c>
      <c r="O125" s="15">
        <v>91.859727726212938</v>
      </c>
      <c r="P125" s="15">
        <v>3.9398</v>
      </c>
      <c r="Q125" s="15">
        <v>3.91</v>
      </c>
      <c r="R125" s="15">
        <v>98.80179673916733</v>
      </c>
      <c r="S125" s="15">
        <v>0.247614</v>
      </c>
      <c r="T125" s="15">
        <v>0.23119999999999999</v>
      </c>
      <c r="U125" s="15">
        <v>0.30069600000000002</v>
      </c>
      <c r="W125">
        <v>51</v>
      </c>
      <c r="X125" s="17">
        <v>6.3852894999999981</v>
      </c>
      <c r="Y125" s="15">
        <v>365.6402100473428</v>
      </c>
    </row>
    <row r="126" spans="1:25" x14ac:dyDescent="0.15">
      <c r="A126" s="1" t="s">
        <v>11</v>
      </c>
      <c r="B126" s="13">
        <v>44267</v>
      </c>
      <c r="C126">
        <v>20210314</v>
      </c>
      <c r="D126">
        <v>15</v>
      </c>
      <c r="E126" t="s">
        <v>4</v>
      </c>
      <c r="F126" t="s">
        <v>138</v>
      </c>
      <c r="G126" s="13">
        <v>44731</v>
      </c>
      <c r="H126">
        <v>464</v>
      </c>
      <c r="I126">
        <v>862</v>
      </c>
      <c r="J126" s="15">
        <v>1.8577586206896552</v>
      </c>
      <c r="K126" s="15">
        <v>76.685808085780621</v>
      </c>
      <c r="L126" s="15">
        <v>9.5896299999999997</v>
      </c>
      <c r="M126" s="15">
        <v>8.5299999999999994</v>
      </c>
      <c r="N126" s="15">
        <v>1.11249</v>
      </c>
      <c r="O126" s="15">
        <v>96.681231490841739</v>
      </c>
      <c r="P126" s="15">
        <v>3.7538200000000002</v>
      </c>
      <c r="Q126" s="15">
        <v>3.7149999999999999</v>
      </c>
      <c r="R126" s="15">
        <v>93.874341403070744</v>
      </c>
      <c r="S126" s="15">
        <v>0.16969100000000001</v>
      </c>
      <c r="T126" s="15">
        <v>0.14879999999999999</v>
      </c>
      <c r="U126" s="15">
        <v>0.19719500000000001</v>
      </c>
      <c r="W126">
        <v>50</v>
      </c>
      <c r="X126" s="17">
        <v>5.7210015999999975</v>
      </c>
      <c r="Y126" s="15">
        <v>363.92261247053483</v>
      </c>
    </row>
    <row r="127" spans="1:25" x14ac:dyDescent="0.15">
      <c r="A127" s="1" t="s">
        <v>99</v>
      </c>
      <c r="B127" s="13">
        <v>44418</v>
      </c>
      <c r="C127">
        <v>20212435</v>
      </c>
      <c r="D127">
        <v>179</v>
      </c>
      <c r="E127" t="s">
        <v>4</v>
      </c>
      <c r="F127" t="s">
        <v>138</v>
      </c>
      <c r="G127" s="13">
        <v>44731</v>
      </c>
      <c r="H127">
        <v>313</v>
      </c>
      <c r="I127">
        <v>674</v>
      </c>
      <c r="J127" s="15">
        <v>2.1533546325878596</v>
      </c>
      <c r="K127" s="15">
        <v>88.887618798376209</v>
      </c>
      <c r="L127" s="15">
        <v>7.5430599999999997</v>
      </c>
      <c r="M127" s="15">
        <v>8.2200000000000006</v>
      </c>
      <c r="N127" s="15">
        <v>1.1191500000000001</v>
      </c>
      <c r="O127" s="15">
        <v>97.260020515218599</v>
      </c>
      <c r="P127" s="15">
        <v>3.0809600000000001</v>
      </c>
      <c r="Q127" s="15">
        <v>3.1059999999999999</v>
      </c>
      <c r="R127" s="15">
        <v>78.485519353415285</v>
      </c>
      <c r="S127" s="15">
        <v>0.11866400000000001</v>
      </c>
      <c r="T127" s="15">
        <v>0.13200000000000001</v>
      </c>
      <c r="U127" s="15">
        <v>0.100505</v>
      </c>
      <c r="W127">
        <v>50</v>
      </c>
      <c r="X127" s="17">
        <v>7.0438823999999975</v>
      </c>
      <c r="Y127" s="15">
        <v>361.89317918222866</v>
      </c>
    </row>
    <row r="128" spans="1:25" x14ac:dyDescent="0.15">
      <c r="A128" s="1" t="s">
        <v>36</v>
      </c>
      <c r="B128" s="13">
        <v>44306</v>
      </c>
      <c r="C128">
        <v>20211713</v>
      </c>
      <c r="D128">
        <v>66</v>
      </c>
      <c r="E128" t="s">
        <v>4</v>
      </c>
      <c r="F128" t="s">
        <v>138</v>
      </c>
      <c r="G128" s="13">
        <v>44731</v>
      </c>
      <c r="H128">
        <v>425</v>
      </c>
      <c r="I128">
        <v>942</v>
      </c>
      <c r="J128" s="15">
        <v>2.216470588235294</v>
      </c>
      <c r="K128" s="15">
        <v>91.492961606653964</v>
      </c>
      <c r="L128" s="15">
        <v>9.8271599999999992</v>
      </c>
      <c r="M128" s="15">
        <v>9.15</v>
      </c>
      <c r="N128" s="15">
        <v>1.04322</v>
      </c>
      <c r="O128" s="15">
        <v>90.661304205768971</v>
      </c>
      <c r="P128" s="15">
        <v>3.52915</v>
      </c>
      <c r="Q128" s="15">
        <v>3.5049999999999999</v>
      </c>
      <c r="R128" s="15">
        <v>88.567851041120576</v>
      </c>
      <c r="S128" s="15">
        <v>0.31836100000000001</v>
      </c>
      <c r="T128" s="15">
        <v>0.30509999999999998</v>
      </c>
      <c r="U128" s="15">
        <v>0.511683</v>
      </c>
      <c r="W128">
        <v>51.5</v>
      </c>
      <c r="X128" s="17">
        <v>6.75573625</v>
      </c>
      <c r="Y128" s="15">
        <v>361.38342105931247</v>
      </c>
    </row>
    <row r="129" spans="1:26" x14ac:dyDescent="0.15">
      <c r="A129" s="1" t="s">
        <v>101</v>
      </c>
      <c r="B129" s="13">
        <v>44404</v>
      </c>
      <c r="C129">
        <v>20215759</v>
      </c>
      <c r="D129">
        <v>181</v>
      </c>
      <c r="E129" t="s">
        <v>4</v>
      </c>
      <c r="F129" t="s">
        <v>138</v>
      </c>
      <c r="G129" s="13">
        <v>44731</v>
      </c>
      <c r="H129">
        <v>327</v>
      </c>
      <c r="I129">
        <v>760</v>
      </c>
      <c r="J129" s="15">
        <v>2.3241590214067278</v>
      </c>
      <c r="K129" s="15">
        <v>95.938197078729075</v>
      </c>
      <c r="L129" s="15">
        <v>8.9793199999999995</v>
      </c>
      <c r="M129" s="15">
        <v>9.4700000000000006</v>
      </c>
      <c r="N129" s="15">
        <v>1.1814899999999999</v>
      </c>
      <c r="O129" s="15">
        <v>102.67769435600734</v>
      </c>
      <c r="P129" s="15">
        <v>2.3497499999999998</v>
      </c>
      <c r="Q129" s="15">
        <v>2.367</v>
      </c>
      <c r="R129" s="15">
        <v>59.811727079695423</v>
      </c>
      <c r="S129" s="15">
        <v>0.196432</v>
      </c>
      <c r="T129" s="15">
        <v>0.20599999999999999</v>
      </c>
      <c r="U129" s="15">
        <v>0.318274</v>
      </c>
      <c r="W129">
        <v>49</v>
      </c>
      <c r="X129" s="17">
        <v>6.3961091000000003</v>
      </c>
      <c r="Y129" s="15">
        <v>361.10531287043915</v>
      </c>
    </row>
    <row r="130" spans="1:26" x14ac:dyDescent="0.15">
      <c r="A130" s="1" t="s">
        <v>94</v>
      </c>
      <c r="B130" s="13">
        <v>44264</v>
      </c>
      <c r="C130">
        <v>20210817</v>
      </c>
      <c r="D130">
        <v>172</v>
      </c>
      <c r="E130" t="s">
        <v>4</v>
      </c>
      <c r="F130" t="s">
        <v>138</v>
      </c>
      <c r="G130" s="13">
        <v>44731</v>
      </c>
      <c r="H130">
        <v>467</v>
      </c>
      <c r="I130">
        <v>1030</v>
      </c>
      <c r="J130" s="15">
        <v>2.2055674518201287</v>
      </c>
      <c r="K130" s="15">
        <v>91.042894618749983</v>
      </c>
      <c r="L130" s="15">
        <v>11.0556</v>
      </c>
      <c r="M130" s="15">
        <v>9.9700000000000006</v>
      </c>
      <c r="N130" s="15">
        <v>1.0733600000000001</v>
      </c>
      <c r="O130" s="15">
        <v>93.280628709480439</v>
      </c>
      <c r="P130" s="15">
        <v>3.3391600000000001</v>
      </c>
      <c r="Q130" s="15">
        <v>3.3</v>
      </c>
      <c r="R130" s="15">
        <v>83.387705687788284</v>
      </c>
      <c r="S130" s="15">
        <v>0.15920400000000001</v>
      </c>
      <c r="T130" s="15">
        <v>0.13780000000000001</v>
      </c>
      <c r="U130" s="15">
        <v>0.30071900000000001</v>
      </c>
      <c r="W130">
        <v>52.5</v>
      </c>
      <c r="X130" s="17">
        <v>6.9708276499999968</v>
      </c>
      <c r="Y130" s="15">
        <v>360.99185772549913</v>
      </c>
    </row>
    <row r="131" spans="1:26" x14ac:dyDescent="0.15">
      <c r="A131" s="1" t="s">
        <v>19</v>
      </c>
      <c r="B131" s="13">
        <v>44293</v>
      </c>
      <c r="C131">
        <v>20211159</v>
      </c>
      <c r="D131">
        <v>25</v>
      </c>
      <c r="E131" t="s">
        <v>4</v>
      </c>
      <c r="F131" t="s">
        <v>138</v>
      </c>
      <c r="G131" s="13">
        <v>44731</v>
      </c>
      <c r="H131">
        <v>438</v>
      </c>
      <c r="I131">
        <v>936</v>
      </c>
      <c r="J131" s="15">
        <v>2.1369863013698631</v>
      </c>
      <c r="K131" s="15">
        <v>88.211955828769433</v>
      </c>
      <c r="L131" s="15">
        <v>10.4923</v>
      </c>
      <c r="M131" s="15">
        <v>9.69</v>
      </c>
      <c r="N131" s="15">
        <v>1.12097</v>
      </c>
      <c r="O131" s="15">
        <v>97.418188086444701</v>
      </c>
      <c r="P131" s="15">
        <v>3.0997400000000002</v>
      </c>
      <c r="Q131" s="15">
        <v>3.0710000000000002</v>
      </c>
      <c r="R131" s="15">
        <v>77.601104293090245</v>
      </c>
      <c r="S131" s="15">
        <v>0.29516399999999998</v>
      </c>
      <c r="T131" s="15">
        <v>0.27929999999999999</v>
      </c>
      <c r="U131" s="15">
        <v>0.371583</v>
      </c>
      <c r="W131">
        <v>51.5</v>
      </c>
      <c r="X131" s="17">
        <v>6.6596487</v>
      </c>
      <c r="Y131" s="15">
        <v>360.64943629474908</v>
      </c>
    </row>
    <row r="132" spans="1:26" x14ac:dyDescent="0.15">
      <c r="A132" s="1" t="s">
        <v>109</v>
      </c>
      <c r="B132" s="13">
        <v>44363</v>
      </c>
      <c r="C132">
        <v>20215942</v>
      </c>
      <c r="D132">
        <v>192</v>
      </c>
      <c r="E132" t="s">
        <v>4</v>
      </c>
      <c r="F132" t="s">
        <v>138</v>
      </c>
      <c r="G132" s="13">
        <v>44731</v>
      </c>
      <c r="H132">
        <v>368</v>
      </c>
      <c r="I132">
        <v>806</v>
      </c>
      <c r="J132" s="15">
        <v>2.1902173913043477</v>
      </c>
      <c r="K132" s="15">
        <v>90.409264511098371</v>
      </c>
      <c r="L132" s="15">
        <v>8.7716999999999992</v>
      </c>
      <c r="M132" s="15">
        <v>8.74</v>
      </c>
      <c r="N132" s="15">
        <v>1.0883</v>
      </c>
      <c r="O132" s="15">
        <v>94.578993277677171</v>
      </c>
      <c r="P132" s="15">
        <v>3.19889</v>
      </c>
      <c r="Q132" s="15">
        <v>3.198</v>
      </c>
      <c r="R132" s="15">
        <v>80.810267511983909</v>
      </c>
      <c r="S132" s="15">
        <v>0.14141100000000001</v>
      </c>
      <c r="T132" s="15">
        <v>0.14069999999999999</v>
      </c>
      <c r="U132" s="15">
        <v>0.22986400000000001</v>
      </c>
      <c r="W132">
        <v>51</v>
      </c>
      <c r="X132" s="17">
        <v>6.985181599999998</v>
      </c>
      <c r="Y132" s="15">
        <v>360.37751857843665</v>
      </c>
    </row>
    <row r="133" spans="1:26" x14ac:dyDescent="0.15">
      <c r="A133" s="1">
        <v>428</v>
      </c>
      <c r="B133" s="13">
        <v>44314</v>
      </c>
      <c r="C133">
        <v>20210816</v>
      </c>
      <c r="D133">
        <v>142</v>
      </c>
      <c r="E133" t="s">
        <v>4</v>
      </c>
      <c r="F133" t="s">
        <v>138</v>
      </c>
      <c r="G133" s="13">
        <v>44731</v>
      </c>
      <c r="H133">
        <v>417</v>
      </c>
      <c r="I133">
        <v>942</v>
      </c>
      <c r="J133" s="15">
        <v>2.2589928057553958</v>
      </c>
      <c r="K133" s="15">
        <v>93.248222260978281</v>
      </c>
      <c r="L133" s="15">
        <v>9.9875500000000006</v>
      </c>
      <c r="M133" s="15">
        <v>9.4</v>
      </c>
      <c r="N133" s="15">
        <v>1.0602499999999999</v>
      </c>
      <c r="O133" s="15">
        <v>92.141300765098961</v>
      </c>
      <c r="P133" s="15">
        <v>3.2378300000000002</v>
      </c>
      <c r="Q133" s="15">
        <v>3.2170000000000001</v>
      </c>
      <c r="R133" s="15">
        <v>81.290378544731794</v>
      </c>
      <c r="S133" s="15">
        <v>0.28725200000000001</v>
      </c>
      <c r="T133" s="15">
        <v>0.2757</v>
      </c>
      <c r="U133" s="15">
        <v>0.480848</v>
      </c>
      <c r="W133">
        <v>52</v>
      </c>
      <c r="X133" s="17">
        <v>7.0692949999999986</v>
      </c>
      <c r="Y133" s="15">
        <v>358.82120233590797</v>
      </c>
    </row>
    <row r="134" spans="1:26" x14ac:dyDescent="0.15">
      <c r="A134" s="1">
        <v>106</v>
      </c>
      <c r="B134" s="13">
        <v>44372</v>
      </c>
      <c r="C134">
        <v>20216254</v>
      </c>
      <c r="D134">
        <v>157</v>
      </c>
      <c r="E134" t="s">
        <v>4</v>
      </c>
      <c r="F134" t="s">
        <v>138</v>
      </c>
      <c r="G134" s="13">
        <v>44731</v>
      </c>
      <c r="H134">
        <v>359</v>
      </c>
      <c r="I134">
        <v>846</v>
      </c>
      <c r="J134" s="15">
        <v>2.3565459610027855</v>
      </c>
      <c r="K134" s="15">
        <v>97.275086923668709</v>
      </c>
      <c r="L134" s="15">
        <v>8.2144999999999992</v>
      </c>
      <c r="M134" s="15">
        <v>8.2899999999999991</v>
      </c>
      <c r="N134" s="15">
        <v>0.97098099999999998</v>
      </c>
      <c r="O134" s="15">
        <v>84.383355206976233</v>
      </c>
      <c r="P134" s="15">
        <v>2.6509100000000001</v>
      </c>
      <c r="Q134" s="15">
        <v>2.6539999999999999</v>
      </c>
      <c r="R134" s="15">
        <v>67.06393057436064</v>
      </c>
      <c r="S134" s="15">
        <v>8.2988099999999995E-2</v>
      </c>
      <c r="T134" s="15">
        <v>8.4400000000000003E-2</v>
      </c>
      <c r="U134" s="15">
        <v>0.106443</v>
      </c>
      <c r="W134">
        <v>50.5</v>
      </c>
      <c r="X134" s="17">
        <v>6.8201416500000001</v>
      </c>
      <c r="Y134" s="15">
        <v>333.10572791198183</v>
      </c>
    </row>
    <row r="135" spans="1:26" x14ac:dyDescent="0.15">
      <c r="A135" s="1">
        <v>1</v>
      </c>
      <c r="B135" s="13">
        <v>44295</v>
      </c>
      <c r="C135">
        <v>20211574</v>
      </c>
      <c r="D135">
        <v>27</v>
      </c>
      <c r="E135" t="s">
        <v>4</v>
      </c>
      <c r="F135" t="s">
        <v>138</v>
      </c>
      <c r="G135" s="13">
        <v>44731</v>
      </c>
      <c r="H135">
        <v>436</v>
      </c>
      <c r="I135">
        <v>672</v>
      </c>
      <c r="J135" s="15">
        <v>1.5412844036697249</v>
      </c>
      <c r="K135" s="15">
        <v>63.622172799578237</v>
      </c>
      <c r="L135" s="15">
        <v>7.5312299999999999</v>
      </c>
      <c r="M135" s="15">
        <v>6.75</v>
      </c>
      <c r="N135" s="15">
        <v>1.1207199999999999</v>
      </c>
      <c r="O135" s="15">
        <v>97.396461771715835</v>
      </c>
      <c r="P135" s="15">
        <v>2.3135400000000002</v>
      </c>
      <c r="Q135" s="15">
        <v>2.2850000000000001</v>
      </c>
      <c r="R135" s="15">
        <v>57.739668938362499</v>
      </c>
      <c r="S135" s="15">
        <v>7.9439800000000005E-2</v>
      </c>
      <c r="T135" s="15">
        <v>6.4000000000000001E-2</v>
      </c>
      <c r="U135" s="15">
        <v>7.4662199999999998E-2</v>
      </c>
      <c r="W135">
        <v>49.5</v>
      </c>
      <c r="X135" s="17">
        <v>5.6633253999999988</v>
      </c>
      <c r="Y135" s="15">
        <v>316.15476528137242</v>
      </c>
    </row>
    <row r="136" spans="1:26" s="9" customFormat="1" x14ac:dyDescent="0.15">
      <c r="A136" s="5"/>
      <c r="B136" s="14"/>
      <c r="E136" s="9" t="s">
        <v>141</v>
      </c>
      <c r="G136" s="14"/>
      <c r="J136" s="16">
        <v>2.4225585764338158</v>
      </c>
      <c r="K136" s="16"/>
      <c r="L136" s="16"/>
      <c r="M136" s="16">
        <v>10.733880597014926</v>
      </c>
      <c r="N136" s="16">
        <v>1.1506783507462688</v>
      </c>
      <c r="O136" s="16"/>
      <c r="P136" s="16"/>
      <c r="Q136" s="16">
        <v>3.9574179104477611</v>
      </c>
      <c r="R136" s="16"/>
      <c r="S136" s="16"/>
      <c r="T136" s="16"/>
      <c r="U136" s="16"/>
      <c r="X136" s="18"/>
      <c r="Y136" s="16"/>
    </row>
    <row r="137" spans="1:26" x14ac:dyDescent="0.15">
      <c r="A137" s="1">
        <v>27</v>
      </c>
      <c r="B137" s="13">
        <v>44358</v>
      </c>
      <c r="C137">
        <v>20212606</v>
      </c>
      <c r="D137">
        <v>101</v>
      </c>
      <c r="E137" t="s">
        <v>6</v>
      </c>
      <c r="F137" t="s">
        <v>138</v>
      </c>
      <c r="G137" s="13">
        <v>44731</v>
      </c>
      <c r="H137">
        <v>373</v>
      </c>
      <c r="I137">
        <v>1355</v>
      </c>
      <c r="J137" s="15">
        <v>3.6327077747989276</v>
      </c>
      <c r="K137" s="15">
        <v>126.84544877919257</v>
      </c>
      <c r="L137" s="15">
        <v>15.261900000000001</v>
      </c>
      <c r="M137" s="15">
        <v>15.17</v>
      </c>
      <c r="N137" s="15">
        <v>1.1263399999999999</v>
      </c>
      <c r="O137" s="15">
        <v>100.75947331740471</v>
      </c>
      <c r="P137" s="15">
        <v>4.4485999999999999</v>
      </c>
      <c r="Q137" s="15">
        <v>4.4450000000000003</v>
      </c>
      <c r="R137" s="15">
        <v>118.68545490564253</v>
      </c>
      <c r="S137" s="15">
        <v>0.260575</v>
      </c>
      <c r="T137" s="15">
        <v>0.25869999999999999</v>
      </c>
      <c r="U137" s="15">
        <v>0.388903</v>
      </c>
      <c r="V137">
        <v>35.5</v>
      </c>
      <c r="W137">
        <v>52</v>
      </c>
      <c r="X137" s="17">
        <v>6.3945680300000003</v>
      </c>
      <c r="Y137" s="15">
        <v>447.04985031964452</v>
      </c>
      <c r="Z137" s="11" t="s">
        <v>150</v>
      </c>
    </row>
    <row r="138" spans="1:26" x14ac:dyDescent="0.15">
      <c r="A138" s="1">
        <v>728</v>
      </c>
      <c r="B138" s="13">
        <v>44405</v>
      </c>
      <c r="C138">
        <v>20215481</v>
      </c>
      <c r="D138">
        <v>91</v>
      </c>
      <c r="E138" t="s">
        <v>6</v>
      </c>
      <c r="F138" t="s">
        <v>138</v>
      </c>
      <c r="G138" s="13">
        <v>44731</v>
      </c>
      <c r="H138">
        <v>326</v>
      </c>
      <c r="I138">
        <v>1010</v>
      </c>
      <c r="J138" s="15">
        <v>3.0981595092024539</v>
      </c>
      <c r="K138" s="15">
        <v>108.18030452671363</v>
      </c>
      <c r="L138" s="15">
        <v>11.947100000000001</v>
      </c>
      <c r="M138" s="15">
        <v>12.45</v>
      </c>
      <c r="N138" s="15">
        <v>1.1828799999999999</v>
      </c>
      <c r="O138" s="15">
        <v>105.81739598850407</v>
      </c>
      <c r="P138" s="15">
        <v>4.4589800000000004</v>
      </c>
      <c r="Q138" s="15">
        <v>4.4770000000000003</v>
      </c>
      <c r="R138" s="15">
        <v>119.53988337740418</v>
      </c>
      <c r="S138" s="15">
        <v>0.38315199999999999</v>
      </c>
      <c r="T138" s="15">
        <v>0.39300000000000002</v>
      </c>
      <c r="U138" s="15">
        <v>0.458343</v>
      </c>
      <c r="V138">
        <v>33.5</v>
      </c>
      <c r="W138">
        <v>48</v>
      </c>
      <c r="X138" s="17">
        <v>5.0368369200000007</v>
      </c>
      <c r="Y138" s="15">
        <v>439.35497988112593</v>
      </c>
    </row>
    <row r="139" spans="1:26" x14ac:dyDescent="0.15">
      <c r="A139" s="1">
        <v>29</v>
      </c>
      <c r="B139" s="13">
        <v>44435</v>
      </c>
      <c r="C139">
        <v>20213403</v>
      </c>
      <c r="D139">
        <v>102</v>
      </c>
      <c r="E139" t="s">
        <v>6</v>
      </c>
      <c r="F139" t="s">
        <v>138</v>
      </c>
      <c r="G139" s="13">
        <v>44731</v>
      </c>
      <c r="H139">
        <v>296</v>
      </c>
      <c r="I139">
        <v>908</v>
      </c>
      <c r="J139" s="15">
        <v>3.0675675675675675</v>
      </c>
      <c r="K139" s="15">
        <v>107.11210724626523</v>
      </c>
      <c r="L139" s="15">
        <v>10.8415</v>
      </c>
      <c r="M139" s="15">
        <v>11.77</v>
      </c>
      <c r="N139" s="15">
        <v>1.194</v>
      </c>
      <c r="O139" s="15">
        <v>106.81216252728416</v>
      </c>
      <c r="P139" s="15">
        <v>4.1908799999999999</v>
      </c>
      <c r="Q139" s="15">
        <v>4.2240000000000002</v>
      </c>
      <c r="R139" s="15">
        <v>112.78455827253859</v>
      </c>
      <c r="S139" s="15">
        <v>0.26739800000000002</v>
      </c>
      <c r="T139" s="15">
        <v>0.28560000000000002</v>
      </c>
      <c r="U139" s="15">
        <v>0.31939699999999999</v>
      </c>
      <c r="V139">
        <v>27</v>
      </c>
      <c r="W139">
        <v>51</v>
      </c>
      <c r="X139" s="17">
        <v>6.9854899200000018</v>
      </c>
      <c r="Y139" s="15">
        <v>433.52099057337216</v>
      </c>
    </row>
    <row r="140" spans="1:26" x14ac:dyDescent="0.15">
      <c r="A140" s="1" t="s">
        <v>25</v>
      </c>
      <c r="B140" s="13">
        <v>44313</v>
      </c>
      <c r="C140">
        <v>20210468</v>
      </c>
      <c r="D140">
        <v>42</v>
      </c>
      <c r="E140" t="s">
        <v>6</v>
      </c>
      <c r="F140" t="s">
        <v>138</v>
      </c>
      <c r="G140" s="13">
        <v>44731</v>
      </c>
      <c r="H140">
        <v>418</v>
      </c>
      <c r="I140">
        <v>1085</v>
      </c>
      <c r="J140" s="15">
        <v>2.5956937799043063</v>
      </c>
      <c r="K140" s="15">
        <v>90.635405547737662</v>
      </c>
      <c r="L140" s="15">
        <v>13.3965</v>
      </c>
      <c r="M140" s="15">
        <v>12.8</v>
      </c>
      <c r="N140" s="15">
        <v>1.2346999999999999</v>
      </c>
      <c r="O140" s="15">
        <v>110.45307962515724</v>
      </c>
      <c r="P140" s="15">
        <v>4.31616</v>
      </c>
      <c r="Q140" s="15">
        <v>4.2939999999999996</v>
      </c>
      <c r="R140" s="15">
        <v>114.6536205545172</v>
      </c>
      <c r="S140" s="15">
        <v>0.17505299999999999</v>
      </c>
      <c r="T140" s="15">
        <v>0.1633</v>
      </c>
      <c r="U140" s="15">
        <v>0.212811</v>
      </c>
      <c r="V140">
        <v>34</v>
      </c>
      <c r="W140">
        <v>52</v>
      </c>
      <c r="X140" s="17">
        <v>5.8652586800000002</v>
      </c>
      <c r="Y140" s="15">
        <v>426.19518535256935</v>
      </c>
    </row>
    <row r="141" spans="1:26" x14ac:dyDescent="0.15">
      <c r="A141" s="1">
        <v>121</v>
      </c>
      <c r="B141" s="13">
        <v>44347</v>
      </c>
      <c r="C141">
        <v>20211763</v>
      </c>
      <c r="D141">
        <v>160</v>
      </c>
      <c r="E141" t="s">
        <v>6</v>
      </c>
      <c r="F141" t="s">
        <v>138</v>
      </c>
      <c r="G141" s="13">
        <v>44731</v>
      </c>
      <c r="H141">
        <v>384</v>
      </c>
      <c r="I141">
        <v>1180</v>
      </c>
      <c r="J141" s="15">
        <v>3.0729166666666665</v>
      </c>
      <c r="K141" s="15">
        <v>107.29888496631652</v>
      </c>
      <c r="L141" s="15">
        <v>14.277900000000001</v>
      </c>
      <c r="M141" s="15">
        <v>14.05</v>
      </c>
      <c r="N141" s="15">
        <v>1.2099899999999999</v>
      </c>
      <c r="O141" s="15">
        <v>108.24258671389326</v>
      </c>
      <c r="P141" s="15">
        <v>3.7021999999999999</v>
      </c>
      <c r="Q141" s="15">
        <v>3.694</v>
      </c>
      <c r="R141" s="15">
        <v>98.633086708986156</v>
      </c>
      <c r="S141" s="15">
        <v>0.225212</v>
      </c>
      <c r="T141" s="15">
        <v>0.2208</v>
      </c>
      <c r="U141" s="15">
        <v>0.24768599999999999</v>
      </c>
      <c r="V141">
        <v>37</v>
      </c>
      <c r="W141">
        <v>52</v>
      </c>
      <c r="X141" s="17">
        <v>6.2578995200000005</v>
      </c>
      <c r="Y141" s="15">
        <v>422.41714510308918</v>
      </c>
    </row>
    <row r="142" spans="1:26" x14ac:dyDescent="0.15">
      <c r="A142" s="1" t="s">
        <v>70</v>
      </c>
      <c r="B142" s="13">
        <v>44290</v>
      </c>
      <c r="C142">
        <v>20212025</v>
      </c>
      <c r="D142">
        <v>124</v>
      </c>
      <c r="E142" t="s">
        <v>6</v>
      </c>
      <c r="F142" t="s">
        <v>138</v>
      </c>
      <c r="G142" s="13">
        <v>44731</v>
      </c>
      <c r="H142">
        <v>441</v>
      </c>
      <c r="I142">
        <v>1315</v>
      </c>
      <c r="J142" s="15">
        <v>2.9818594104308391</v>
      </c>
      <c r="K142" s="15">
        <v>104.1193838206526</v>
      </c>
      <c r="L142" s="15">
        <v>15.8444</v>
      </c>
      <c r="M142" s="15">
        <v>15.01</v>
      </c>
      <c r="N142" s="15">
        <v>1.2049000000000001</v>
      </c>
      <c r="O142" s="15">
        <v>107.78724843310276</v>
      </c>
      <c r="P142" s="15">
        <v>3.7838500000000002</v>
      </c>
      <c r="Q142" s="15">
        <v>3.754</v>
      </c>
      <c r="R142" s="15">
        <v>100.23514009353927</v>
      </c>
      <c r="S142" s="15">
        <v>0.263152</v>
      </c>
      <c r="T142" s="15">
        <v>0.2467</v>
      </c>
      <c r="U142" s="15">
        <v>0.28342899999999999</v>
      </c>
      <c r="V142">
        <v>42.5</v>
      </c>
      <c r="W142">
        <v>53</v>
      </c>
      <c r="X142" s="17">
        <v>6.1277032700000014</v>
      </c>
      <c r="Y142" s="15">
        <v>419.92902078039737</v>
      </c>
    </row>
    <row r="143" spans="1:26" x14ac:dyDescent="0.15">
      <c r="A143" s="1">
        <v>2107</v>
      </c>
      <c r="B143" s="13">
        <v>44311</v>
      </c>
      <c r="C143">
        <v>20216244</v>
      </c>
      <c r="D143">
        <v>5</v>
      </c>
      <c r="E143" t="s">
        <v>6</v>
      </c>
      <c r="F143" t="s">
        <v>138</v>
      </c>
      <c r="G143" s="13">
        <v>44731</v>
      </c>
      <c r="H143">
        <v>420</v>
      </c>
      <c r="I143">
        <v>1145</v>
      </c>
      <c r="J143" s="15">
        <v>2.7261904761904763</v>
      </c>
      <c r="K143" s="15">
        <v>95.192037413216411</v>
      </c>
      <c r="L143" s="15">
        <v>13.4564</v>
      </c>
      <c r="M143" s="15">
        <v>12.84</v>
      </c>
      <c r="N143" s="15">
        <v>1.17523</v>
      </c>
      <c r="O143" s="15">
        <v>105.13304670598002</v>
      </c>
      <c r="P143" s="15">
        <v>4.2536800000000001</v>
      </c>
      <c r="Q143" s="15">
        <v>4.2309999999999999</v>
      </c>
      <c r="R143" s="15">
        <v>112.97146450073645</v>
      </c>
      <c r="S143" s="15">
        <v>0.23341200000000001</v>
      </c>
      <c r="T143" s="15">
        <v>0.22120000000000001</v>
      </c>
      <c r="U143" s="15">
        <v>0.30392200000000003</v>
      </c>
      <c r="V143">
        <v>37</v>
      </c>
      <c r="W143">
        <v>50.5</v>
      </c>
      <c r="X143" s="17">
        <v>5.090822000000002</v>
      </c>
      <c r="Y143" s="15">
        <v>418.42959532591289</v>
      </c>
    </row>
    <row r="144" spans="1:26" x14ac:dyDescent="0.15">
      <c r="A144" s="1" t="s">
        <v>76</v>
      </c>
      <c r="B144" s="13">
        <v>44288</v>
      </c>
      <c r="C144">
        <v>20212998</v>
      </c>
      <c r="D144">
        <v>130</v>
      </c>
      <c r="E144" t="s">
        <v>6</v>
      </c>
      <c r="F144" t="s">
        <v>138</v>
      </c>
      <c r="G144" s="13">
        <v>44731</v>
      </c>
      <c r="H144">
        <v>443</v>
      </c>
      <c r="I144">
        <v>1370</v>
      </c>
      <c r="J144" s="15">
        <v>3.0925507900677203</v>
      </c>
      <c r="K144" s="15">
        <v>107.98446149726404</v>
      </c>
      <c r="L144" s="15">
        <v>15.95</v>
      </c>
      <c r="M144" s="15">
        <v>15.09</v>
      </c>
      <c r="N144" s="15">
        <v>1.1642300000000001</v>
      </c>
      <c r="O144" s="15">
        <v>104.14901505790624</v>
      </c>
      <c r="P144" s="15">
        <v>3.8382800000000001</v>
      </c>
      <c r="Q144" s="15">
        <v>3.8069999999999999</v>
      </c>
      <c r="R144" s="15">
        <v>101.65028724989452</v>
      </c>
      <c r="S144" s="15">
        <v>0.25168099999999999</v>
      </c>
      <c r="T144" s="15">
        <v>0.23480000000000001</v>
      </c>
      <c r="U144" s="15">
        <v>0.479655</v>
      </c>
      <c r="V144">
        <v>41.5</v>
      </c>
      <c r="W144">
        <v>54.5</v>
      </c>
      <c r="X144" s="17">
        <v>6.8617609300000009</v>
      </c>
      <c r="Y144" s="15">
        <v>417.93277886297102</v>
      </c>
    </row>
    <row r="145" spans="1:26" x14ac:dyDescent="0.15">
      <c r="A145" s="1" t="s">
        <v>88</v>
      </c>
      <c r="B145" s="13">
        <v>44270</v>
      </c>
      <c r="C145">
        <v>20210181</v>
      </c>
      <c r="D145">
        <v>161</v>
      </c>
      <c r="E145" t="s">
        <v>6</v>
      </c>
      <c r="F145" t="s">
        <v>138</v>
      </c>
      <c r="G145" s="13">
        <v>44731</v>
      </c>
      <c r="H145">
        <v>461</v>
      </c>
      <c r="I145">
        <v>1230</v>
      </c>
      <c r="J145" s="15">
        <v>2.6681127982646422</v>
      </c>
      <c r="K145" s="15">
        <v>93.16410409811138</v>
      </c>
      <c r="L145" s="15">
        <v>13.6248</v>
      </c>
      <c r="M145" s="15">
        <v>12.59</v>
      </c>
      <c r="N145" s="15">
        <v>1.10771</v>
      </c>
      <c r="O145" s="15">
        <v>99.092881535257902</v>
      </c>
      <c r="P145" s="15">
        <v>4.6975800000000003</v>
      </c>
      <c r="Q145" s="15">
        <v>4.66</v>
      </c>
      <c r="R145" s="15">
        <v>124.42614620029116</v>
      </c>
      <c r="S145" s="15">
        <v>0.27163999999999999</v>
      </c>
      <c r="T145" s="15">
        <v>0.25130000000000002</v>
      </c>
      <c r="U145" s="15">
        <v>0.56878300000000004</v>
      </c>
      <c r="V145">
        <v>35.5</v>
      </c>
      <c r="W145">
        <v>53</v>
      </c>
      <c r="X145" s="17">
        <v>5.9363460700000026</v>
      </c>
      <c r="Y145" s="15">
        <v>415.77601336891831</v>
      </c>
      <c r="Z145" s="11" t="s">
        <v>153</v>
      </c>
    </row>
    <row r="146" spans="1:26" x14ac:dyDescent="0.15">
      <c r="A146" s="1" t="s">
        <v>41</v>
      </c>
      <c r="B146" s="13">
        <v>44278</v>
      </c>
      <c r="C146">
        <v>20210327</v>
      </c>
      <c r="D146">
        <v>76</v>
      </c>
      <c r="E146" t="s">
        <v>6</v>
      </c>
      <c r="F146" t="s">
        <v>138</v>
      </c>
      <c r="G146" s="13">
        <v>44731</v>
      </c>
      <c r="H146">
        <v>453</v>
      </c>
      <c r="I146">
        <v>1255</v>
      </c>
      <c r="J146" s="15">
        <v>2.7704194260485653</v>
      </c>
      <c r="K146" s="15">
        <v>96.736406336227915</v>
      </c>
      <c r="L146" s="15">
        <v>14.9068</v>
      </c>
      <c r="M146" s="15">
        <v>13.95</v>
      </c>
      <c r="N146" s="15">
        <v>1.1877899999999999</v>
      </c>
      <c r="O146" s="15">
        <v>106.2566319332352</v>
      </c>
      <c r="P146" s="15">
        <v>4.0025000000000004</v>
      </c>
      <c r="Q146" s="15">
        <v>3.968</v>
      </c>
      <c r="R146" s="15">
        <v>105.94913049844534</v>
      </c>
      <c r="S146" s="15">
        <v>0.28182000000000001</v>
      </c>
      <c r="T146" s="15">
        <v>0.26300000000000001</v>
      </c>
      <c r="U146" s="15">
        <v>0.29985499999999998</v>
      </c>
      <c r="V146">
        <v>35.5</v>
      </c>
      <c r="W146">
        <v>54.5</v>
      </c>
      <c r="X146" s="17">
        <v>6.7654151300000009</v>
      </c>
      <c r="Y146" s="15">
        <v>415.19880070114368</v>
      </c>
    </row>
    <row r="147" spans="1:26" x14ac:dyDescent="0.15">
      <c r="A147" s="1" t="s">
        <v>8</v>
      </c>
      <c r="B147" s="13">
        <v>44257</v>
      </c>
      <c r="C147">
        <v>20210969</v>
      </c>
      <c r="D147">
        <v>8</v>
      </c>
      <c r="E147" t="s">
        <v>6</v>
      </c>
      <c r="F147" t="s">
        <v>138</v>
      </c>
      <c r="G147" s="13">
        <v>44731</v>
      </c>
      <c r="H147">
        <v>474</v>
      </c>
      <c r="I147">
        <v>1480</v>
      </c>
      <c r="J147" s="15">
        <v>3.1223628691983123</v>
      </c>
      <c r="K147" s="15">
        <v>109.02542784820319</v>
      </c>
      <c r="L147" s="15">
        <v>15.6432</v>
      </c>
      <c r="M147" s="15">
        <v>14.49</v>
      </c>
      <c r="N147" s="15">
        <v>1.05697</v>
      </c>
      <c r="O147" s="15">
        <v>94.553811914961088</v>
      </c>
      <c r="P147" s="15">
        <v>4.4031900000000004</v>
      </c>
      <c r="Q147" s="15">
        <v>4.3609999999999998</v>
      </c>
      <c r="R147" s="15">
        <v>116.44258016726816</v>
      </c>
      <c r="S147" s="15">
        <v>0.27182299999999998</v>
      </c>
      <c r="T147" s="15">
        <v>0.24909999999999999</v>
      </c>
      <c r="U147" s="15">
        <v>0.28720699999999999</v>
      </c>
      <c r="V147">
        <v>40.25</v>
      </c>
      <c r="W147">
        <v>52</v>
      </c>
      <c r="X147" s="17">
        <v>5.3166849200000019</v>
      </c>
      <c r="Y147" s="15">
        <v>414.5756318453935</v>
      </c>
    </row>
    <row r="148" spans="1:26" x14ac:dyDescent="0.15">
      <c r="A148" s="1">
        <v>157</v>
      </c>
      <c r="B148" s="13">
        <v>44350</v>
      </c>
      <c r="C148">
        <v>20212945</v>
      </c>
      <c r="D148">
        <v>41</v>
      </c>
      <c r="E148" t="s">
        <v>6</v>
      </c>
      <c r="F148" t="s">
        <v>138</v>
      </c>
      <c r="G148" s="13">
        <v>44731</v>
      </c>
      <c r="H148">
        <v>381</v>
      </c>
      <c r="I148">
        <v>1205</v>
      </c>
      <c r="J148" s="15">
        <v>3.1627296587926508</v>
      </c>
      <c r="K148" s="15">
        <v>110.43493939146312</v>
      </c>
      <c r="L148" s="15">
        <v>13.3371</v>
      </c>
      <c r="M148" s="15">
        <v>13.15</v>
      </c>
      <c r="N148" s="15">
        <v>1.1068100000000001</v>
      </c>
      <c r="O148" s="15">
        <v>99.012369854960951</v>
      </c>
      <c r="P148" s="15">
        <v>3.8102200000000002</v>
      </c>
      <c r="Q148" s="15">
        <v>3.8029999999999999</v>
      </c>
      <c r="R148" s="15">
        <v>101.54348369092429</v>
      </c>
      <c r="S148" s="15">
        <v>0.18076900000000001</v>
      </c>
      <c r="T148" s="15">
        <v>0.17699999999999999</v>
      </c>
      <c r="U148" s="15">
        <v>0.176536</v>
      </c>
      <c r="V148">
        <v>40</v>
      </c>
      <c r="W148">
        <v>52.5</v>
      </c>
      <c r="X148" s="17">
        <v>6.5449681700000006</v>
      </c>
      <c r="Y148" s="15">
        <v>410.0031627923093</v>
      </c>
    </row>
    <row r="149" spans="1:26" x14ac:dyDescent="0.15">
      <c r="A149" s="1" t="s">
        <v>29</v>
      </c>
      <c r="B149" s="13">
        <v>44283</v>
      </c>
      <c r="C149">
        <v>20212806</v>
      </c>
      <c r="D149">
        <v>49</v>
      </c>
      <c r="E149" t="s">
        <v>6</v>
      </c>
      <c r="F149" t="s">
        <v>138</v>
      </c>
      <c r="G149" s="13">
        <v>44731</v>
      </c>
      <c r="H149">
        <v>448</v>
      </c>
      <c r="I149">
        <v>1265</v>
      </c>
      <c r="J149" s="15">
        <v>2.8236607142857144</v>
      </c>
      <c r="K149" s="15">
        <v>98.595464515053578</v>
      </c>
      <c r="L149" s="15">
        <v>14.997999999999999</v>
      </c>
      <c r="M149" s="15">
        <v>14.09</v>
      </c>
      <c r="N149" s="15">
        <v>1.1856100000000001</v>
      </c>
      <c r="O149" s="15">
        <v>106.06161475207149</v>
      </c>
      <c r="P149" s="15">
        <v>3.5895800000000002</v>
      </c>
      <c r="Q149" s="15">
        <v>3.5569999999999999</v>
      </c>
      <c r="R149" s="15">
        <v>94.975064814256569</v>
      </c>
      <c r="S149" s="15">
        <v>0.42636600000000002</v>
      </c>
      <c r="T149" s="15">
        <v>0.40849999999999997</v>
      </c>
      <c r="U149" s="15">
        <v>0.49691999999999997</v>
      </c>
      <c r="V149">
        <v>37</v>
      </c>
      <c r="W149">
        <v>51.5</v>
      </c>
      <c r="X149" s="17">
        <v>5.304811680000002</v>
      </c>
      <c r="Y149" s="15">
        <v>405.6937588334531</v>
      </c>
    </row>
    <row r="150" spans="1:26" x14ac:dyDescent="0.15">
      <c r="A150" s="1">
        <v>721</v>
      </c>
      <c r="B150" s="13">
        <v>44398</v>
      </c>
      <c r="C150">
        <v>20213128</v>
      </c>
      <c r="D150">
        <v>52</v>
      </c>
      <c r="E150" t="s">
        <v>6</v>
      </c>
      <c r="F150" t="s">
        <v>138</v>
      </c>
      <c r="G150" s="13">
        <v>44731</v>
      </c>
      <c r="H150">
        <v>333</v>
      </c>
      <c r="I150">
        <v>1205</v>
      </c>
      <c r="J150" s="15">
        <v>3.6186186186186187</v>
      </c>
      <c r="K150" s="15">
        <v>126.35348921365599</v>
      </c>
      <c r="L150" s="15">
        <v>13.055999999999999</v>
      </c>
      <c r="M150" s="15">
        <v>13.46</v>
      </c>
      <c r="N150" s="15">
        <v>1.0834900000000001</v>
      </c>
      <c r="O150" s="15">
        <v>96.926222761044485</v>
      </c>
      <c r="P150" s="15">
        <v>3.0748199999999999</v>
      </c>
      <c r="Q150" s="15">
        <v>3.09</v>
      </c>
      <c r="R150" s="15">
        <v>82.505749304484894</v>
      </c>
      <c r="S150" s="15">
        <v>0.21509900000000001</v>
      </c>
      <c r="T150" s="15">
        <v>0.22309999999999999</v>
      </c>
      <c r="U150" s="15">
        <v>0.33689799999999998</v>
      </c>
      <c r="V150">
        <v>38</v>
      </c>
      <c r="W150">
        <v>52.5</v>
      </c>
      <c r="X150" s="17">
        <v>7.1807243300000012</v>
      </c>
      <c r="Y150" s="15">
        <v>402.71168404022984</v>
      </c>
    </row>
    <row r="151" spans="1:26" x14ac:dyDescent="0.15">
      <c r="A151" s="1" t="s">
        <v>97</v>
      </c>
      <c r="B151" s="13">
        <v>44262</v>
      </c>
      <c r="C151">
        <v>20211474</v>
      </c>
      <c r="D151">
        <v>176</v>
      </c>
      <c r="E151" t="s">
        <v>6</v>
      </c>
      <c r="F151" t="s">
        <v>138</v>
      </c>
      <c r="G151" s="13">
        <v>44731</v>
      </c>
      <c r="H151">
        <v>469</v>
      </c>
      <c r="I151">
        <v>1315</v>
      </c>
      <c r="J151" s="15">
        <v>2.8038379530916844</v>
      </c>
      <c r="K151" s="15">
        <v>97.903301204494227</v>
      </c>
      <c r="L151" s="15">
        <v>14.4925</v>
      </c>
      <c r="M151" s="15">
        <v>13.38</v>
      </c>
      <c r="N151" s="15">
        <v>1.10209</v>
      </c>
      <c r="O151" s="15">
        <v>98.590130820514744</v>
      </c>
      <c r="P151" s="15">
        <v>4.0370400000000002</v>
      </c>
      <c r="Q151" s="15">
        <v>3.9969999999999999</v>
      </c>
      <c r="R151" s="15">
        <v>106.72345630097932</v>
      </c>
      <c r="S151" s="15">
        <v>0.30108299999999999</v>
      </c>
      <c r="T151" s="15">
        <v>0.27929999999999999</v>
      </c>
      <c r="U151" s="15">
        <v>0.35464600000000002</v>
      </c>
      <c r="V151">
        <v>39.75</v>
      </c>
      <c r="W151">
        <v>55.5</v>
      </c>
      <c r="X151" s="17">
        <v>7.122825970000001</v>
      </c>
      <c r="Y151" s="15">
        <v>401.80701914650302</v>
      </c>
    </row>
    <row r="152" spans="1:26" x14ac:dyDescent="0.15">
      <c r="A152" s="1">
        <v>104</v>
      </c>
      <c r="B152" s="13">
        <v>44301</v>
      </c>
      <c r="C152">
        <v>20210577</v>
      </c>
      <c r="D152">
        <v>78</v>
      </c>
      <c r="E152" t="s">
        <v>6</v>
      </c>
      <c r="F152" t="s">
        <v>138</v>
      </c>
      <c r="G152" s="13">
        <v>44731</v>
      </c>
      <c r="H152">
        <v>430</v>
      </c>
      <c r="I152">
        <v>1145</v>
      </c>
      <c r="J152" s="15">
        <v>2.6627906976744184</v>
      </c>
      <c r="K152" s="15">
        <v>92.978269101281143</v>
      </c>
      <c r="L152" s="15">
        <v>11.951499999999999</v>
      </c>
      <c r="M152" s="15">
        <v>11.23</v>
      </c>
      <c r="N152" s="15">
        <v>1.0438000000000001</v>
      </c>
      <c r="O152" s="15">
        <v>93.375657659949084</v>
      </c>
      <c r="P152" s="15">
        <v>4.5934999999999997</v>
      </c>
      <c r="Q152" s="15">
        <v>4.5670000000000002</v>
      </c>
      <c r="R152" s="15">
        <v>121.94296345423383</v>
      </c>
      <c r="S152" s="15">
        <v>0.18713199999999999</v>
      </c>
      <c r="T152" s="15">
        <v>0.1729</v>
      </c>
      <c r="U152" s="15">
        <v>0.23102200000000001</v>
      </c>
      <c r="V152">
        <v>33</v>
      </c>
      <c r="W152">
        <v>51.5</v>
      </c>
      <c r="X152" s="17">
        <v>5.4863460000000011</v>
      </c>
      <c r="Y152" s="15">
        <v>401.67254787541316</v>
      </c>
    </row>
    <row r="153" spans="1:26" x14ac:dyDescent="0.15">
      <c r="A153" s="1" t="s">
        <v>40</v>
      </c>
      <c r="B153" s="13">
        <v>44297</v>
      </c>
      <c r="C153">
        <v>20212089</v>
      </c>
      <c r="D153">
        <v>71</v>
      </c>
      <c r="E153" t="s">
        <v>6</v>
      </c>
      <c r="F153" t="s">
        <v>138</v>
      </c>
      <c r="G153" s="13">
        <v>44731</v>
      </c>
      <c r="H153">
        <v>434</v>
      </c>
      <c r="I153">
        <v>1390</v>
      </c>
      <c r="J153" s="15">
        <v>3.2027649769585254</v>
      </c>
      <c r="K153" s="15">
        <v>111.83287674689744</v>
      </c>
      <c r="L153" s="15">
        <v>14.6419</v>
      </c>
      <c r="M153" s="15">
        <v>13.88</v>
      </c>
      <c r="N153" s="15">
        <v>1.0533699999999999</v>
      </c>
      <c r="O153" s="15">
        <v>94.231765193773285</v>
      </c>
      <c r="P153" s="15">
        <v>3.7742399999999998</v>
      </c>
      <c r="Q153" s="15">
        <v>3.7469999999999999</v>
      </c>
      <c r="R153" s="15">
        <v>100.0482338653414</v>
      </c>
      <c r="S153" s="15">
        <v>0.29472399999999999</v>
      </c>
      <c r="T153" s="15">
        <v>0.2797</v>
      </c>
      <c r="U153" s="15">
        <v>0.35363699999999998</v>
      </c>
      <c r="V153">
        <v>38</v>
      </c>
      <c r="W153">
        <v>54</v>
      </c>
      <c r="X153" s="17">
        <v>6.7006537200000009</v>
      </c>
      <c r="Y153" s="15">
        <v>400.34464099978538</v>
      </c>
    </row>
    <row r="154" spans="1:26" x14ac:dyDescent="0.15">
      <c r="A154" s="1">
        <v>165</v>
      </c>
      <c r="B154" s="13">
        <v>44318</v>
      </c>
      <c r="C154">
        <v>20211762</v>
      </c>
      <c r="D154">
        <v>36</v>
      </c>
      <c r="E154" t="s">
        <v>6</v>
      </c>
      <c r="F154" t="s">
        <v>138</v>
      </c>
      <c r="G154" s="13">
        <v>44731</v>
      </c>
      <c r="H154">
        <v>413</v>
      </c>
      <c r="I154">
        <v>1340</v>
      </c>
      <c r="J154" s="15">
        <v>3.2445520581113803</v>
      </c>
      <c r="K154" s="15">
        <v>113.2919814672874</v>
      </c>
      <c r="L154" s="15">
        <v>14.2615</v>
      </c>
      <c r="M154" s="15">
        <v>13.72</v>
      </c>
      <c r="N154" s="15">
        <v>1.06429</v>
      </c>
      <c r="O154" s="15">
        <v>95.208640248042926</v>
      </c>
      <c r="P154" s="15">
        <v>3.6280299999999999</v>
      </c>
      <c r="Q154" s="15">
        <v>3.6080000000000001</v>
      </c>
      <c r="R154" s="15">
        <v>96.336810191126716</v>
      </c>
      <c r="S154" s="15">
        <v>0.24468000000000001</v>
      </c>
      <c r="T154" s="15">
        <v>0.2339</v>
      </c>
      <c r="U154" s="15">
        <v>0.234792</v>
      </c>
      <c r="V154">
        <v>35.700000000000003</v>
      </c>
      <c r="W154">
        <v>52.5</v>
      </c>
      <c r="X154" s="17">
        <v>6.1709739300000024</v>
      </c>
      <c r="Y154" s="15">
        <v>400.04607215449994</v>
      </c>
    </row>
    <row r="155" spans="1:26" x14ac:dyDescent="0.15">
      <c r="A155" s="1">
        <v>642</v>
      </c>
      <c r="B155" s="13">
        <v>44257</v>
      </c>
      <c r="C155">
        <v>20211818</v>
      </c>
      <c r="D155">
        <v>169</v>
      </c>
      <c r="E155" t="s">
        <v>6</v>
      </c>
      <c r="F155" t="s">
        <v>138</v>
      </c>
      <c r="G155" s="13">
        <v>44731</v>
      </c>
      <c r="H155">
        <v>474</v>
      </c>
      <c r="I155">
        <v>1325</v>
      </c>
      <c r="J155" s="15">
        <v>2.7953586497890295</v>
      </c>
      <c r="K155" s="15">
        <v>97.607224255992733</v>
      </c>
      <c r="L155" s="15">
        <v>14.323499999999999</v>
      </c>
      <c r="M155" s="15">
        <v>13.17</v>
      </c>
      <c r="N155" s="15">
        <v>1.0810200000000001</v>
      </c>
      <c r="O155" s="15">
        <v>96.705262927340655</v>
      </c>
      <c r="P155" s="15">
        <v>4.0409899999999999</v>
      </c>
      <c r="Q155" s="15">
        <v>3.9990000000000001</v>
      </c>
      <c r="R155" s="15">
        <v>106.77685808046445</v>
      </c>
      <c r="S155" s="15">
        <v>0.191664</v>
      </c>
      <c r="T155" s="15">
        <v>0.16889999999999999</v>
      </c>
      <c r="U155" s="15">
        <v>0.24765100000000001</v>
      </c>
      <c r="V155">
        <v>38</v>
      </c>
      <c r="W155">
        <v>54.5</v>
      </c>
      <c r="X155" s="17">
        <v>6.5757639200000018</v>
      </c>
      <c r="Y155" s="15">
        <v>397.79460819113854</v>
      </c>
    </row>
    <row r="156" spans="1:26" x14ac:dyDescent="0.15">
      <c r="A156" s="1" t="s">
        <v>15</v>
      </c>
      <c r="B156" s="13">
        <v>44342</v>
      </c>
      <c r="C156">
        <v>20212456</v>
      </c>
      <c r="D156">
        <v>20</v>
      </c>
      <c r="E156" t="s">
        <v>6</v>
      </c>
      <c r="F156" t="s">
        <v>138</v>
      </c>
      <c r="G156" s="13">
        <v>44731</v>
      </c>
      <c r="H156">
        <v>389</v>
      </c>
      <c r="I156">
        <v>1175</v>
      </c>
      <c r="J156" s="15">
        <v>3.020565552699229</v>
      </c>
      <c r="K156" s="15">
        <v>105.47090953945803</v>
      </c>
      <c r="L156" s="15">
        <v>12.5032</v>
      </c>
      <c r="M156" s="15">
        <v>12.22</v>
      </c>
      <c r="N156" s="15">
        <v>1.0641</v>
      </c>
      <c r="O156" s="15">
        <v>95.191643337758023</v>
      </c>
      <c r="P156" s="15">
        <v>3.7808199999999998</v>
      </c>
      <c r="Q156" s="15">
        <v>3.7709999999999999</v>
      </c>
      <c r="R156" s="15">
        <v>100.68905521916265</v>
      </c>
      <c r="S156" s="15">
        <v>0.27448400000000001</v>
      </c>
      <c r="T156" s="15">
        <v>0.26889999999999997</v>
      </c>
      <c r="U156" s="15">
        <v>0.37465100000000001</v>
      </c>
      <c r="V156">
        <v>37.25</v>
      </c>
      <c r="W156">
        <v>54</v>
      </c>
      <c r="X156" s="17">
        <v>7.1989202700000021</v>
      </c>
      <c r="Y156" s="15">
        <v>396.54325143413672</v>
      </c>
    </row>
    <row r="157" spans="1:26" x14ac:dyDescent="0.15">
      <c r="A157" s="1">
        <v>83</v>
      </c>
      <c r="B157" s="13">
        <v>44320</v>
      </c>
      <c r="C157">
        <v>20215722</v>
      </c>
      <c r="D157">
        <v>138</v>
      </c>
      <c r="E157" t="s">
        <v>6</v>
      </c>
      <c r="F157" t="s">
        <v>138</v>
      </c>
      <c r="G157" s="13">
        <v>44731</v>
      </c>
      <c r="H157">
        <v>411</v>
      </c>
      <c r="I157">
        <v>1010</v>
      </c>
      <c r="J157" s="15">
        <v>2.4574209245742091</v>
      </c>
      <c r="K157" s="15">
        <v>85.807248846006445</v>
      </c>
      <c r="L157" s="15">
        <v>12.582100000000001</v>
      </c>
      <c r="M157" s="15">
        <v>12.06</v>
      </c>
      <c r="N157" s="15">
        <v>1.2457499999999999</v>
      </c>
      <c r="O157" s="15">
        <v>111.44158414435866</v>
      </c>
      <c r="P157" s="15">
        <v>3.1027900000000002</v>
      </c>
      <c r="Q157" s="15">
        <v>3.0840000000000001</v>
      </c>
      <c r="R157" s="15">
        <v>82.345543966029595</v>
      </c>
      <c r="S157" s="15">
        <v>0.25515700000000002</v>
      </c>
      <c r="T157" s="15">
        <v>0.24479999999999999</v>
      </c>
      <c r="U157" s="15">
        <v>0.248227</v>
      </c>
      <c r="V157">
        <v>32.5</v>
      </c>
      <c r="W157">
        <v>50</v>
      </c>
      <c r="X157" s="17">
        <v>4.9393618700000026</v>
      </c>
      <c r="Y157" s="15">
        <v>391.03596110075335</v>
      </c>
      <c r="Z157" s="11" t="s">
        <v>151</v>
      </c>
    </row>
    <row r="158" spans="1:26" x14ac:dyDescent="0.15">
      <c r="A158" s="1" t="s">
        <v>7</v>
      </c>
      <c r="B158" s="13">
        <v>44321</v>
      </c>
      <c r="C158">
        <v>20213873</v>
      </c>
      <c r="D158">
        <v>7</v>
      </c>
      <c r="E158" t="s">
        <v>6</v>
      </c>
      <c r="F158" t="s">
        <v>138</v>
      </c>
      <c r="G158" s="13">
        <v>44731</v>
      </c>
      <c r="H158">
        <v>410</v>
      </c>
      <c r="I158">
        <v>1290</v>
      </c>
      <c r="J158" s="15">
        <v>3.1463414634146343</v>
      </c>
      <c r="K158" s="15">
        <v>109.86270288738025</v>
      </c>
      <c r="L158" s="15">
        <v>14.197800000000001</v>
      </c>
      <c r="M158" s="15">
        <v>13.68</v>
      </c>
      <c r="N158" s="15">
        <v>1.1006</v>
      </c>
      <c r="O158" s="15">
        <v>98.45683926091202</v>
      </c>
      <c r="P158" s="15">
        <v>3.0958399999999999</v>
      </c>
      <c r="Q158" s="15">
        <v>3.077</v>
      </c>
      <c r="R158" s="15">
        <v>82.158637737831725</v>
      </c>
      <c r="S158" s="15">
        <v>0.106684</v>
      </c>
      <c r="T158" s="15">
        <v>9.6600000000000005E-2</v>
      </c>
      <c r="U158" s="15">
        <v>0.16047800000000001</v>
      </c>
      <c r="V158">
        <v>37.5</v>
      </c>
      <c r="W158">
        <v>52.5</v>
      </c>
      <c r="X158" s="17">
        <v>6.2043420000000005</v>
      </c>
      <c r="Y158" s="15">
        <v>388.93501914703603</v>
      </c>
    </row>
    <row r="159" spans="1:26" x14ac:dyDescent="0.15">
      <c r="A159" s="1">
        <v>811</v>
      </c>
      <c r="B159" s="13">
        <v>44409</v>
      </c>
      <c r="C159">
        <v>20212636</v>
      </c>
      <c r="D159">
        <v>55</v>
      </c>
      <c r="E159" t="s">
        <v>6</v>
      </c>
      <c r="F159" t="s">
        <v>138</v>
      </c>
      <c r="G159" s="13">
        <v>44731</v>
      </c>
      <c r="H159">
        <v>322</v>
      </c>
      <c r="I159">
        <v>724</v>
      </c>
      <c r="J159" s="15">
        <v>2.2484472049689441</v>
      </c>
      <c r="K159" s="15">
        <v>78.510387416558217</v>
      </c>
      <c r="L159" s="15">
        <v>8.3514400000000002</v>
      </c>
      <c r="M159" s="15">
        <v>8.91</v>
      </c>
      <c r="N159" s="15">
        <v>1.15351</v>
      </c>
      <c r="O159" s="15">
        <v>103.19003148814703</v>
      </c>
      <c r="P159" s="15">
        <v>3.6994400000000001</v>
      </c>
      <c r="Q159" s="15">
        <v>3.7189999999999999</v>
      </c>
      <c r="R159" s="15">
        <v>99.30060895254995</v>
      </c>
      <c r="S159" s="15">
        <v>0.12896199999999999</v>
      </c>
      <c r="T159" s="15">
        <v>0.1399</v>
      </c>
      <c r="U159" s="15">
        <v>0.10874</v>
      </c>
      <c r="V159">
        <v>28</v>
      </c>
      <c r="W159">
        <v>49.5</v>
      </c>
      <c r="X159" s="17">
        <v>5.8433900800000016</v>
      </c>
      <c r="Y159" s="15">
        <v>384.19105934540221</v>
      </c>
    </row>
    <row r="160" spans="1:26" x14ac:dyDescent="0.15">
      <c r="A160" s="1">
        <v>72021</v>
      </c>
      <c r="B160" s="13">
        <v>44397</v>
      </c>
      <c r="C160">
        <v>20211711</v>
      </c>
      <c r="D160">
        <v>68</v>
      </c>
      <c r="E160" t="s">
        <v>6</v>
      </c>
      <c r="F160" t="s">
        <v>138</v>
      </c>
      <c r="G160" s="13">
        <v>44731</v>
      </c>
      <c r="H160">
        <v>334</v>
      </c>
      <c r="I160">
        <v>918</v>
      </c>
      <c r="J160" s="15">
        <v>2.7485029940119761</v>
      </c>
      <c r="K160" s="15">
        <v>95.971137057866073</v>
      </c>
      <c r="L160" s="15">
        <v>9.4987700000000004</v>
      </c>
      <c r="M160" s="15">
        <v>9.89</v>
      </c>
      <c r="N160" s="15">
        <v>1.0347200000000001</v>
      </c>
      <c r="O160" s="15">
        <v>92.563384263175436</v>
      </c>
      <c r="P160" s="15">
        <v>3.8353600000000001</v>
      </c>
      <c r="Q160" s="15">
        <v>3.85</v>
      </c>
      <c r="R160" s="15">
        <v>102.79842550882424</v>
      </c>
      <c r="S160" s="15">
        <v>0.117356</v>
      </c>
      <c r="T160" s="15">
        <v>0.12509999999999999</v>
      </c>
      <c r="U160" s="15">
        <v>0.213892</v>
      </c>
      <c r="V160">
        <v>30.25</v>
      </c>
      <c r="W160">
        <v>50.5</v>
      </c>
      <c r="X160" s="17">
        <v>6.1686531200000019</v>
      </c>
      <c r="Y160" s="15">
        <v>383.89633109304123</v>
      </c>
    </row>
    <row r="161" spans="1:26" x14ac:dyDescent="0.15">
      <c r="A161" s="1" t="s">
        <v>91</v>
      </c>
      <c r="B161" s="13">
        <v>44350</v>
      </c>
      <c r="C161">
        <v>20212907</v>
      </c>
      <c r="D161">
        <v>168</v>
      </c>
      <c r="E161" t="s">
        <v>6</v>
      </c>
      <c r="F161" t="s">
        <v>138</v>
      </c>
      <c r="G161" s="13">
        <v>44731</v>
      </c>
      <c r="H161">
        <v>381</v>
      </c>
      <c r="I161">
        <v>944</v>
      </c>
      <c r="J161" s="15">
        <v>2.4776902887139109</v>
      </c>
      <c r="K161" s="15">
        <v>86.515006461030026</v>
      </c>
      <c r="L161" s="15">
        <v>10.5037</v>
      </c>
      <c r="M161" s="15">
        <v>10.31</v>
      </c>
      <c r="N161" s="15">
        <v>1.1126799999999999</v>
      </c>
      <c r="O161" s="15">
        <v>99.537484925342142</v>
      </c>
      <c r="P161" s="15">
        <v>3.66134</v>
      </c>
      <c r="Q161" s="15">
        <v>3.6539999999999999</v>
      </c>
      <c r="R161" s="15">
        <v>97.565051119284078</v>
      </c>
      <c r="S161" s="15">
        <v>0.19193099999999999</v>
      </c>
      <c r="T161" s="15">
        <v>0.18820000000000001</v>
      </c>
      <c r="U161" s="15">
        <v>0.248839</v>
      </c>
      <c r="V161">
        <v>30.25</v>
      </c>
      <c r="W161">
        <v>51</v>
      </c>
      <c r="X161" s="17">
        <v>5.7941800700000012</v>
      </c>
      <c r="Y161" s="15">
        <v>383.15502743099836</v>
      </c>
    </row>
    <row r="162" spans="1:26" x14ac:dyDescent="0.15">
      <c r="A162" s="1" t="s">
        <v>5</v>
      </c>
      <c r="B162" s="13">
        <v>44321</v>
      </c>
      <c r="C162">
        <v>20212964</v>
      </c>
      <c r="D162">
        <v>3</v>
      </c>
      <c r="E162" t="s">
        <v>6</v>
      </c>
      <c r="F162" t="s">
        <v>138</v>
      </c>
      <c r="G162" s="13">
        <v>44731</v>
      </c>
      <c r="H162">
        <v>410</v>
      </c>
      <c r="I162">
        <v>1120</v>
      </c>
      <c r="J162" s="15">
        <v>2.7317073170731709</v>
      </c>
      <c r="K162" s="15">
        <v>95.384672274314624</v>
      </c>
      <c r="L162" s="15">
        <v>11.944900000000001</v>
      </c>
      <c r="M162" s="15">
        <v>11.43</v>
      </c>
      <c r="N162" s="15">
        <v>1.0665100000000001</v>
      </c>
      <c r="O162" s="15">
        <v>95.407235726108738</v>
      </c>
      <c r="P162" s="15">
        <v>3.6304599999999998</v>
      </c>
      <c r="Q162" s="15">
        <v>3.6120000000000001</v>
      </c>
      <c r="R162" s="15">
        <v>96.443613750096915</v>
      </c>
      <c r="S162" s="15">
        <v>0.17939099999999999</v>
      </c>
      <c r="T162" s="15">
        <v>0.16930000000000001</v>
      </c>
      <c r="U162" s="15">
        <v>0.26511800000000002</v>
      </c>
      <c r="V162">
        <v>34</v>
      </c>
      <c r="W162">
        <v>51.5</v>
      </c>
      <c r="X162" s="17">
        <v>5.7028480000000004</v>
      </c>
      <c r="Y162" s="15">
        <v>382.64275747662901</v>
      </c>
    </row>
    <row r="163" spans="1:26" x14ac:dyDescent="0.15">
      <c r="A163" s="1" t="s">
        <v>42</v>
      </c>
      <c r="B163" s="13">
        <v>44318</v>
      </c>
      <c r="C163">
        <v>20211996</v>
      </c>
      <c r="D163">
        <v>77</v>
      </c>
      <c r="E163" t="s">
        <v>6</v>
      </c>
      <c r="F163" t="s">
        <v>138</v>
      </c>
      <c r="G163" s="13">
        <v>44731</v>
      </c>
      <c r="H163">
        <v>413</v>
      </c>
      <c r="I163">
        <v>1195</v>
      </c>
      <c r="J163" s="15">
        <v>2.8934624697336564</v>
      </c>
      <c r="K163" s="15">
        <v>101.03277451746899</v>
      </c>
      <c r="L163" s="15">
        <v>11.1866</v>
      </c>
      <c r="M163" s="15">
        <v>10.64</v>
      </c>
      <c r="N163" s="15">
        <v>0.93611699999999998</v>
      </c>
      <c r="O163" s="15">
        <v>83.742614027264366</v>
      </c>
      <c r="P163" s="15">
        <v>4.1425400000000003</v>
      </c>
      <c r="Q163" s="15">
        <v>4.1230000000000002</v>
      </c>
      <c r="R163" s="15">
        <v>110.08776840854087</v>
      </c>
      <c r="S163" s="15">
        <v>0.27992600000000001</v>
      </c>
      <c r="T163" s="15">
        <v>0.26919999999999999</v>
      </c>
      <c r="U163" s="15">
        <v>0.338395</v>
      </c>
      <c r="V163">
        <v>38</v>
      </c>
      <c r="W163">
        <v>53</v>
      </c>
      <c r="X163" s="17">
        <v>6.4217710300000022</v>
      </c>
      <c r="Y163" s="15">
        <v>378.60577098053858</v>
      </c>
    </row>
    <row r="164" spans="1:26" x14ac:dyDescent="0.15">
      <c r="A164" s="1" t="s">
        <v>67</v>
      </c>
      <c r="B164" s="13">
        <v>44358</v>
      </c>
      <c r="C164">
        <v>20215436</v>
      </c>
      <c r="D164">
        <v>120</v>
      </c>
      <c r="E164" t="s">
        <v>6</v>
      </c>
      <c r="F164" t="s">
        <v>138</v>
      </c>
      <c r="G164" s="13">
        <v>44731</v>
      </c>
      <c r="H164">
        <v>373</v>
      </c>
      <c r="I164">
        <v>978</v>
      </c>
      <c r="J164" s="15">
        <v>2.6219839142091153</v>
      </c>
      <c r="K164" s="15">
        <v>91.553394026605417</v>
      </c>
      <c r="L164" s="15">
        <v>10.7601</v>
      </c>
      <c r="M164" s="15">
        <v>10.66</v>
      </c>
      <c r="N164" s="15">
        <v>1.1002099999999999</v>
      </c>
      <c r="O164" s="15">
        <v>98.42195086611666</v>
      </c>
      <c r="P164" s="15">
        <v>2.8207399999999998</v>
      </c>
      <c r="Q164" s="15">
        <v>2.8170000000000002</v>
      </c>
      <c r="R164" s="15">
        <v>75.216406404768279</v>
      </c>
      <c r="S164" s="15">
        <v>8.8089899999999999E-2</v>
      </c>
      <c r="T164" s="15">
        <v>8.6199999999999999E-2</v>
      </c>
      <c r="U164" s="15">
        <v>0.12632599999999999</v>
      </c>
      <c r="V164">
        <v>30</v>
      </c>
      <c r="W164">
        <v>55</v>
      </c>
      <c r="X164" s="17">
        <v>7.8953426300000009</v>
      </c>
      <c r="Y164" s="15">
        <v>363.613702163607</v>
      </c>
    </row>
    <row r="165" spans="1:26" x14ac:dyDescent="0.15">
      <c r="A165" s="1">
        <v>891</v>
      </c>
      <c r="B165" s="13">
        <v>44417</v>
      </c>
      <c r="C165">
        <v>20212637</v>
      </c>
      <c r="D165">
        <v>54</v>
      </c>
      <c r="E165" t="s">
        <v>6</v>
      </c>
      <c r="F165" t="s">
        <v>138</v>
      </c>
      <c r="G165" s="13">
        <v>44731</v>
      </c>
      <c r="H165">
        <v>314</v>
      </c>
      <c r="I165">
        <v>744</v>
      </c>
      <c r="J165" s="15">
        <v>2.3694267515923566</v>
      </c>
      <c r="K165" s="15">
        <v>82.734703226105935</v>
      </c>
      <c r="L165" s="15">
        <v>7.6786700000000003</v>
      </c>
      <c r="M165" s="15">
        <v>8.34</v>
      </c>
      <c r="N165" s="15">
        <v>1.0320800000000001</v>
      </c>
      <c r="O165" s="15">
        <v>92.327216667637728</v>
      </c>
      <c r="P165" s="15">
        <v>3.2356099999999999</v>
      </c>
      <c r="Q165" s="15">
        <v>3.26</v>
      </c>
      <c r="R165" s="15">
        <v>87.044900560718702</v>
      </c>
      <c r="S165" s="15">
        <v>0.119048</v>
      </c>
      <c r="T165" s="15">
        <v>0.1321</v>
      </c>
      <c r="U165" s="15">
        <v>0.17748800000000001</v>
      </c>
      <c r="V165">
        <v>29.25</v>
      </c>
      <c r="W165">
        <v>50</v>
      </c>
      <c r="X165" s="17">
        <v>6.2114441200000003</v>
      </c>
      <c r="Y165" s="15">
        <v>354.43403712210011</v>
      </c>
    </row>
    <row r="166" spans="1:26" x14ac:dyDescent="0.15">
      <c r="A166" s="1" t="s">
        <v>38</v>
      </c>
      <c r="B166" s="13">
        <v>44424</v>
      </c>
      <c r="C166">
        <v>20215907</v>
      </c>
      <c r="D166">
        <v>69</v>
      </c>
      <c r="E166" t="s">
        <v>6</v>
      </c>
      <c r="F166" t="s">
        <v>138</v>
      </c>
      <c r="G166" s="13">
        <v>44731</v>
      </c>
      <c r="H166">
        <v>307</v>
      </c>
      <c r="I166">
        <v>856</v>
      </c>
      <c r="J166" s="15">
        <v>2.7882736156351791</v>
      </c>
      <c r="K166" s="15">
        <v>97.359831844443519</v>
      </c>
      <c r="L166" s="15">
        <v>9.2325900000000001</v>
      </c>
      <c r="M166" s="15">
        <v>10</v>
      </c>
      <c r="N166" s="15">
        <v>1.07857</v>
      </c>
      <c r="O166" s="15">
        <v>96.486092242087835</v>
      </c>
      <c r="P166" s="15">
        <v>2.3216399999999999</v>
      </c>
      <c r="Q166" s="15">
        <v>2.3490000000000002</v>
      </c>
      <c r="R166" s="15">
        <v>62.720390005254053</v>
      </c>
      <c r="S166" s="15">
        <v>0.176063</v>
      </c>
      <c r="T166" s="15">
        <v>0.19109999999999999</v>
      </c>
      <c r="U166" s="15">
        <v>0.30166900000000002</v>
      </c>
      <c r="V166">
        <v>29.5</v>
      </c>
      <c r="W166">
        <v>51</v>
      </c>
      <c r="X166" s="17">
        <v>6.8154718300000017</v>
      </c>
      <c r="Y166" s="15">
        <v>353.05240633387325</v>
      </c>
    </row>
    <row r="167" spans="1:26" x14ac:dyDescent="0.15">
      <c r="A167" s="1">
        <v>2110</v>
      </c>
      <c r="B167" s="13">
        <v>44260</v>
      </c>
      <c r="C167">
        <v>20210293</v>
      </c>
      <c r="D167">
        <v>190</v>
      </c>
      <c r="E167" t="s">
        <v>6</v>
      </c>
      <c r="F167" t="s">
        <v>138</v>
      </c>
      <c r="G167" s="13">
        <v>44731</v>
      </c>
      <c r="H167">
        <v>471</v>
      </c>
      <c r="I167">
        <v>1005</v>
      </c>
      <c r="J167" s="15">
        <v>2.1337579617834397</v>
      </c>
      <c r="K167" s="15">
        <v>74.505713926735183</v>
      </c>
      <c r="L167" s="15">
        <v>11.6911</v>
      </c>
      <c r="M167" s="15">
        <v>10.56</v>
      </c>
      <c r="N167" s="15">
        <v>1.1632899999999999</v>
      </c>
      <c r="O167" s="15">
        <v>104.0649250807072</v>
      </c>
      <c r="P167" s="15">
        <v>2.5425499999999999</v>
      </c>
      <c r="Q167" s="15">
        <v>2.5019999999999998</v>
      </c>
      <c r="R167" s="15">
        <v>66.805626135864472</v>
      </c>
      <c r="S167" s="15">
        <v>0.16938900000000001</v>
      </c>
      <c r="T167" s="15">
        <v>0.1472</v>
      </c>
      <c r="U167" s="15">
        <v>0.17835799999999999</v>
      </c>
      <c r="V167">
        <v>32</v>
      </c>
      <c r="W167">
        <v>50</v>
      </c>
      <c r="X167" s="17">
        <v>4.3359142700000026</v>
      </c>
      <c r="Y167" s="15">
        <v>349.44119022401406</v>
      </c>
    </row>
    <row r="168" spans="1:26" s="9" customFormat="1" x14ac:dyDescent="0.15">
      <c r="A168" s="5"/>
      <c r="B168" s="14"/>
      <c r="E168" s="9" t="s">
        <v>142</v>
      </c>
      <c r="G168" s="14"/>
      <c r="J168" s="16">
        <v>2.8638849952926559</v>
      </c>
      <c r="K168" s="16"/>
      <c r="L168" s="16"/>
      <c r="M168" s="16">
        <v>12.419032258064515</v>
      </c>
      <c r="N168" s="16">
        <v>1.1178502258064515</v>
      </c>
      <c r="O168" s="16"/>
      <c r="P168" s="16"/>
      <c r="Q168" s="16">
        <v>3.7451935483870962</v>
      </c>
      <c r="R168" s="16"/>
      <c r="S168" s="16"/>
      <c r="T168" s="16"/>
      <c r="U168" s="16"/>
      <c r="X168" s="18"/>
      <c r="Y168" s="16"/>
    </row>
    <row r="169" spans="1:26" x14ac:dyDescent="0.15">
      <c r="A169" s="1" t="s">
        <v>28</v>
      </c>
      <c r="B169" s="13">
        <v>44354</v>
      </c>
      <c r="C169">
        <v>20211780</v>
      </c>
      <c r="D169">
        <v>47</v>
      </c>
      <c r="E169" t="s">
        <v>4</v>
      </c>
      <c r="F169" t="s">
        <v>137</v>
      </c>
      <c r="G169" s="13">
        <v>44731</v>
      </c>
      <c r="H169">
        <v>377</v>
      </c>
      <c r="I169">
        <v>1110</v>
      </c>
      <c r="J169" s="15">
        <v>2.9442970822281169</v>
      </c>
      <c r="K169" s="15">
        <v>121.80052315500356</v>
      </c>
      <c r="L169" s="15">
        <v>13.25</v>
      </c>
      <c r="M169" s="15">
        <v>13.11</v>
      </c>
      <c r="N169" s="15">
        <v>1.1936899999999999</v>
      </c>
      <c r="O169" s="15">
        <v>101.80650522201479</v>
      </c>
      <c r="P169" s="15">
        <v>4.1057399999999999</v>
      </c>
      <c r="Q169" s="15">
        <v>4.101</v>
      </c>
      <c r="R169" s="15">
        <v>102.7231088527875</v>
      </c>
      <c r="S169" s="15">
        <v>0.283279</v>
      </c>
      <c r="T169" s="15">
        <v>0.28050000000000003</v>
      </c>
      <c r="U169" s="15">
        <v>0.38990000000000002</v>
      </c>
      <c r="W169">
        <v>52.5</v>
      </c>
      <c r="X169" s="17">
        <v>7.6541841499999972</v>
      </c>
      <c r="Y169" s="15">
        <v>428.13664245182065</v>
      </c>
      <c r="Z169" s="11" t="s">
        <v>150</v>
      </c>
    </row>
    <row r="170" spans="1:26" x14ac:dyDescent="0.15">
      <c r="A170" s="1" t="s">
        <v>92</v>
      </c>
      <c r="B170" s="13">
        <v>44388</v>
      </c>
      <c r="C170">
        <v>20215976</v>
      </c>
      <c r="D170">
        <v>170</v>
      </c>
      <c r="E170" t="s">
        <v>4</v>
      </c>
      <c r="F170" t="s">
        <v>137</v>
      </c>
      <c r="G170" s="13">
        <v>44731</v>
      </c>
      <c r="H170">
        <v>343</v>
      </c>
      <c r="I170">
        <v>872</v>
      </c>
      <c r="J170" s="15">
        <v>2.5422740524781342</v>
      </c>
      <c r="K170" s="15">
        <v>105.16951956522598</v>
      </c>
      <c r="L170" s="15">
        <v>10.6836</v>
      </c>
      <c r="M170" s="15">
        <v>10.96</v>
      </c>
      <c r="N170" s="15">
        <v>1.2251799999999999</v>
      </c>
      <c r="O170" s="15">
        <v>104.49219987426224</v>
      </c>
      <c r="P170" s="15">
        <v>4.2217000000000002</v>
      </c>
      <c r="Q170" s="15">
        <v>4.2320000000000002</v>
      </c>
      <c r="R170" s="15">
        <v>106.00443712874829</v>
      </c>
      <c r="S170" s="15">
        <v>0.30054599999999998</v>
      </c>
      <c r="T170" s="15">
        <v>0.30599999999999999</v>
      </c>
      <c r="U170" s="15">
        <v>0.33604699999999998</v>
      </c>
      <c r="W170">
        <v>48.5</v>
      </c>
      <c r="X170" s="17">
        <v>5.9805598499999979</v>
      </c>
      <c r="Y170" s="15">
        <v>420.15835644249876</v>
      </c>
    </row>
    <row r="171" spans="1:26" x14ac:dyDescent="0.15">
      <c r="A171" s="1" t="s">
        <v>103</v>
      </c>
      <c r="B171" s="13">
        <v>44313</v>
      </c>
      <c r="C171">
        <v>20212021</v>
      </c>
      <c r="D171">
        <v>183</v>
      </c>
      <c r="E171" t="s">
        <v>4</v>
      </c>
      <c r="F171" t="s">
        <v>137</v>
      </c>
      <c r="G171" s="13">
        <v>44731</v>
      </c>
      <c r="H171">
        <v>418</v>
      </c>
      <c r="I171">
        <v>974</v>
      </c>
      <c r="J171" s="15">
        <v>2.3301435406698565</v>
      </c>
      <c r="K171" s="15">
        <v>96.394043927477469</v>
      </c>
      <c r="L171" s="15">
        <v>12.5055</v>
      </c>
      <c r="M171" s="15">
        <v>11.91</v>
      </c>
      <c r="N171" s="15">
        <v>1.28393</v>
      </c>
      <c r="O171" s="15">
        <v>109.50282422547015</v>
      </c>
      <c r="P171" s="15">
        <v>4.1744700000000003</v>
      </c>
      <c r="Q171" s="15">
        <v>4.1529999999999996</v>
      </c>
      <c r="R171" s="15">
        <v>104.02562084019178</v>
      </c>
      <c r="S171" s="15">
        <v>0.33604699999999998</v>
      </c>
      <c r="T171" s="15">
        <v>0.32429999999999998</v>
      </c>
      <c r="U171" s="15">
        <v>0.49530099999999999</v>
      </c>
      <c r="W171">
        <v>51.5</v>
      </c>
      <c r="X171" s="17">
        <v>6.8095197000000018</v>
      </c>
      <c r="Y171" s="15">
        <v>419.42531321860952</v>
      </c>
      <c r="Z171" s="11" t="s">
        <v>151</v>
      </c>
    </row>
    <row r="172" spans="1:26" x14ac:dyDescent="0.15">
      <c r="A172" s="1" t="s">
        <v>116</v>
      </c>
      <c r="B172" s="13">
        <v>44350</v>
      </c>
      <c r="C172">
        <v>20212379</v>
      </c>
      <c r="D172">
        <v>82</v>
      </c>
      <c r="E172" t="s">
        <v>4</v>
      </c>
      <c r="F172" t="s">
        <v>137</v>
      </c>
      <c r="G172" s="13">
        <v>44731</v>
      </c>
      <c r="H172">
        <v>381</v>
      </c>
      <c r="I172">
        <v>882</v>
      </c>
      <c r="J172" s="15">
        <v>2.3149606299212597</v>
      </c>
      <c r="K172" s="15">
        <v>95.765952936470768</v>
      </c>
      <c r="L172" s="15">
        <v>10.376899999999999</v>
      </c>
      <c r="M172" s="15">
        <v>10.19</v>
      </c>
      <c r="N172" s="15">
        <v>1.17652</v>
      </c>
      <c r="O172" s="15">
        <v>100.3421236031171</v>
      </c>
      <c r="P172" s="15">
        <v>4.8991400000000001</v>
      </c>
      <c r="Q172" s="15">
        <v>4.8920000000000003</v>
      </c>
      <c r="R172" s="15">
        <v>122.53632004580261</v>
      </c>
      <c r="S172" s="15">
        <v>0.250865</v>
      </c>
      <c r="T172" s="15">
        <v>0.24709999999999999</v>
      </c>
      <c r="U172" s="15">
        <v>0.31966600000000001</v>
      </c>
      <c r="W172">
        <v>50.5</v>
      </c>
      <c r="X172" s="17">
        <v>6.6163545500000005</v>
      </c>
      <c r="Y172" s="15">
        <v>418.98652018850754</v>
      </c>
      <c r="Z172" s="11" t="s">
        <v>153</v>
      </c>
    </row>
    <row r="173" spans="1:26" x14ac:dyDescent="0.15">
      <c r="A173" s="1" t="s">
        <v>24</v>
      </c>
      <c r="B173" s="13">
        <v>44315</v>
      </c>
      <c r="C173">
        <v>20212946</v>
      </c>
      <c r="D173">
        <v>39</v>
      </c>
      <c r="E173" t="s">
        <v>4</v>
      </c>
      <c r="F173" t="s">
        <v>137</v>
      </c>
      <c r="G173" s="13">
        <v>44731</v>
      </c>
      <c r="H173">
        <v>416</v>
      </c>
      <c r="I173">
        <v>1150</v>
      </c>
      <c r="J173" s="15">
        <v>2.7644230769230771</v>
      </c>
      <c r="K173" s="15">
        <v>114.35944389694168</v>
      </c>
      <c r="L173" s="15">
        <v>12.9031</v>
      </c>
      <c r="M173" s="15">
        <v>12.33</v>
      </c>
      <c r="N173" s="15">
        <v>1.12201</v>
      </c>
      <c r="O173" s="15">
        <v>95.693117077426152</v>
      </c>
      <c r="P173" s="15">
        <v>4.4866299999999999</v>
      </c>
      <c r="Q173" s="15">
        <v>4.4660000000000002</v>
      </c>
      <c r="R173" s="15">
        <v>111.86574107206755</v>
      </c>
      <c r="S173" s="15">
        <v>0.25503399999999998</v>
      </c>
      <c r="T173" s="15">
        <v>0.2437</v>
      </c>
      <c r="U173" s="15">
        <v>0.30109999999999998</v>
      </c>
      <c r="W173">
        <v>53.5</v>
      </c>
      <c r="X173" s="17">
        <v>7.8328979999999966</v>
      </c>
      <c r="Y173" s="15">
        <v>417.61141912386154</v>
      </c>
    </row>
    <row r="174" spans="1:26" x14ac:dyDescent="0.15">
      <c r="A174" s="1" t="s">
        <v>117</v>
      </c>
      <c r="B174" s="13">
        <v>44349</v>
      </c>
      <c r="C174">
        <v>20213005</v>
      </c>
      <c r="D174">
        <v>123</v>
      </c>
      <c r="E174" t="s">
        <v>4</v>
      </c>
      <c r="F174" t="s">
        <v>137</v>
      </c>
      <c r="G174" s="13">
        <v>44731</v>
      </c>
      <c r="H174">
        <v>382</v>
      </c>
      <c r="I174">
        <v>950</v>
      </c>
      <c r="J174" s="15">
        <v>2.4869109947643979</v>
      </c>
      <c r="K174" s="15">
        <v>102.87924477138937</v>
      </c>
      <c r="L174" s="15">
        <v>10.9407</v>
      </c>
      <c r="M174" s="15">
        <v>10.74</v>
      </c>
      <c r="N174" s="15">
        <v>1.1516500000000001</v>
      </c>
      <c r="O174" s="15">
        <v>98.221030367124925</v>
      </c>
      <c r="P174" s="15">
        <v>4.6030699999999998</v>
      </c>
      <c r="Q174" s="15">
        <v>4.5960000000000001</v>
      </c>
      <c r="R174" s="15">
        <v>115.12202104057825</v>
      </c>
      <c r="S174" s="15">
        <v>0.33884700000000001</v>
      </c>
      <c r="T174" s="15">
        <v>0.33489999999999998</v>
      </c>
      <c r="U174" s="15">
        <v>0.335984</v>
      </c>
      <c r="W174">
        <v>49</v>
      </c>
      <c r="X174" s="17">
        <v>5.8554865999999999</v>
      </c>
      <c r="Y174" s="15">
        <v>414.44332654621746</v>
      </c>
    </row>
    <row r="175" spans="1:26" x14ac:dyDescent="0.15">
      <c r="A175" s="1" t="s">
        <v>119</v>
      </c>
      <c r="B175" s="13">
        <v>44274</v>
      </c>
      <c r="C175">
        <v>20210552</v>
      </c>
      <c r="D175">
        <v>155</v>
      </c>
      <c r="E175" t="s">
        <v>4</v>
      </c>
      <c r="F175" t="s">
        <v>137</v>
      </c>
      <c r="G175" s="13">
        <v>44731</v>
      </c>
      <c r="H175">
        <v>457</v>
      </c>
      <c r="I175">
        <v>1120</v>
      </c>
      <c r="J175" s="15">
        <v>2.4507658643326038</v>
      </c>
      <c r="K175" s="15">
        <v>101.38398268568749</v>
      </c>
      <c r="L175" s="15">
        <v>13.7963</v>
      </c>
      <c r="M175" s="15">
        <v>12.8</v>
      </c>
      <c r="N175" s="15">
        <v>1.2318100000000001</v>
      </c>
      <c r="O175" s="15">
        <v>105.05765416274751</v>
      </c>
      <c r="P175" s="15">
        <v>4.0734199999999996</v>
      </c>
      <c r="Q175" s="15">
        <v>4.0369999999999999</v>
      </c>
      <c r="R175" s="15">
        <v>101.12001717598223</v>
      </c>
      <c r="S175" s="15">
        <v>0.389519</v>
      </c>
      <c r="T175" s="15">
        <v>0.37</v>
      </c>
      <c r="U175" s="15">
        <v>0.47808</v>
      </c>
      <c r="W175">
        <v>51.5</v>
      </c>
      <c r="X175" s="17">
        <v>6.5280898500000006</v>
      </c>
      <c r="Y175" s="15">
        <v>412.61930818716473</v>
      </c>
    </row>
    <row r="176" spans="1:26" x14ac:dyDescent="0.15">
      <c r="A176" s="1" t="s">
        <v>112</v>
      </c>
      <c r="B176" s="13">
        <v>44319</v>
      </c>
      <c r="C176">
        <v>20212018</v>
      </c>
      <c r="D176">
        <v>40</v>
      </c>
      <c r="E176" t="s">
        <v>4</v>
      </c>
      <c r="F176" t="s">
        <v>137</v>
      </c>
      <c r="G176" s="13">
        <v>44731</v>
      </c>
      <c r="H176">
        <v>412</v>
      </c>
      <c r="I176">
        <v>1125</v>
      </c>
      <c r="J176" s="15">
        <v>2.7305825242718447</v>
      </c>
      <c r="K176" s="15">
        <v>112.95951824349663</v>
      </c>
      <c r="L176" s="15">
        <v>12.5025</v>
      </c>
      <c r="M176" s="15">
        <v>11.97</v>
      </c>
      <c r="N176" s="15">
        <v>1.1113299999999999</v>
      </c>
      <c r="O176" s="15">
        <v>94.78224953579381</v>
      </c>
      <c r="P176" s="15">
        <v>4.3980899999999998</v>
      </c>
      <c r="Q176" s="15">
        <v>4.3789999999999996</v>
      </c>
      <c r="R176" s="15">
        <v>109.68653832391038</v>
      </c>
      <c r="S176" s="15">
        <v>0.378139</v>
      </c>
      <c r="T176" s="15">
        <v>0.36759999999999998</v>
      </c>
      <c r="U176" s="15">
        <v>0.44744699999999998</v>
      </c>
      <c r="W176">
        <v>54</v>
      </c>
      <c r="X176" s="17">
        <v>8.1156856000000008</v>
      </c>
      <c r="Y176" s="15">
        <v>412.21055563899466</v>
      </c>
    </row>
    <row r="177" spans="1:25" x14ac:dyDescent="0.15">
      <c r="A177" s="1" t="s">
        <v>105</v>
      </c>
      <c r="B177" s="13">
        <v>44375</v>
      </c>
      <c r="C177">
        <v>20213038</v>
      </c>
      <c r="D177">
        <v>186</v>
      </c>
      <c r="E177" t="s">
        <v>4</v>
      </c>
      <c r="F177" t="s">
        <v>137</v>
      </c>
      <c r="G177" s="13">
        <v>44731</v>
      </c>
      <c r="H177">
        <v>356</v>
      </c>
      <c r="I177">
        <v>770</v>
      </c>
      <c r="J177" s="15">
        <v>2.1629213483146068</v>
      </c>
      <c r="K177" s="15">
        <v>89.476348483313046</v>
      </c>
      <c r="L177" s="15">
        <v>9.3620900000000002</v>
      </c>
      <c r="M177" s="15">
        <v>9.4700000000000006</v>
      </c>
      <c r="N177" s="15">
        <v>1.2158599999999999</v>
      </c>
      <c r="O177" s="15">
        <v>103.69732295590892</v>
      </c>
      <c r="P177" s="15">
        <v>4.5455699999999997</v>
      </c>
      <c r="Q177" s="15">
        <v>4.55</v>
      </c>
      <c r="R177" s="15">
        <v>113.96979889787444</v>
      </c>
      <c r="S177" s="15">
        <v>0.192994</v>
      </c>
      <c r="T177" s="15">
        <v>0.19520000000000001</v>
      </c>
      <c r="U177" s="15">
        <v>0.251577</v>
      </c>
      <c r="W177">
        <v>49.5</v>
      </c>
      <c r="X177" s="17">
        <v>6.3497053999999995</v>
      </c>
      <c r="Y177" s="15">
        <v>410.84079329300533</v>
      </c>
    </row>
    <row r="178" spans="1:25" x14ac:dyDescent="0.15">
      <c r="A178" s="1" t="s">
        <v>106</v>
      </c>
      <c r="B178" s="13">
        <v>44381</v>
      </c>
      <c r="C178">
        <v>20213039</v>
      </c>
      <c r="D178">
        <v>187</v>
      </c>
      <c r="E178" t="s">
        <v>4</v>
      </c>
      <c r="F178" t="s">
        <v>137</v>
      </c>
      <c r="G178" s="13">
        <v>44731</v>
      </c>
      <c r="H178">
        <v>350</v>
      </c>
      <c r="I178">
        <v>854</v>
      </c>
      <c r="J178" s="15">
        <v>2.44</v>
      </c>
      <c r="K178" s="15">
        <v>100.93861733317537</v>
      </c>
      <c r="L178" s="15">
        <v>10.0024</v>
      </c>
      <c r="M178" s="15">
        <v>10.19</v>
      </c>
      <c r="N178" s="15">
        <v>1.1712400000000001</v>
      </c>
      <c r="O178" s="15">
        <v>99.891807065680894</v>
      </c>
      <c r="P178" s="15">
        <v>4.1605800000000004</v>
      </c>
      <c r="Q178" s="15">
        <v>4.1669999999999998</v>
      </c>
      <c r="R178" s="15">
        <v>104.37629714449292</v>
      </c>
      <c r="S178" s="15">
        <v>0.31493100000000002</v>
      </c>
      <c r="T178" s="15">
        <v>0.31859999999999999</v>
      </c>
      <c r="U178" s="15">
        <v>0.47774899999999998</v>
      </c>
      <c r="W178">
        <v>49.5</v>
      </c>
      <c r="X178" s="17">
        <v>6.408717499999999</v>
      </c>
      <c r="Y178" s="15">
        <v>405.0985286090301</v>
      </c>
    </row>
    <row r="179" spans="1:25" x14ac:dyDescent="0.15">
      <c r="A179" s="1" t="s">
        <v>55</v>
      </c>
      <c r="B179" s="13">
        <v>44265</v>
      </c>
      <c r="C179">
        <v>20211416</v>
      </c>
      <c r="D179">
        <v>98</v>
      </c>
      <c r="E179" t="s">
        <v>4</v>
      </c>
      <c r="F179" t="s">
        <v>137</v>
      </c>
      <c r="G179" s="13">
        <v>44731</v>
      </c>
      <c r="H179">
        <v>466</v>
      </c>
      <c r="I179">
        <v>928</v>
      </c>
      <c r="J179" s="15">
        <v>1.9914163090128756</v>
      </c>
      <c r="K179" s="15">
        <v>82.381479002661962</v>
      </c>
      <c r="L179" s="15">
        <v>11.082599999999999</v>
      </c>
      <c r="M179" s="15">
        <v>10</v>
      </c>
      <c r="N179" s="15">
        <v>1.19425</v>
      </c>
      <c r="O179" s="15">
        <v>101.85426606689441</v>
      </c>
      <c r="P179" s="15">
        <v>4.5911900000000001</v>
      </c>
      <c r="Q179" s="15">
        <v>4.5519999999999996</v>
      </c>
      <c r="R179" s="15">
        <v>114.01989551277461</v>
      </c>
      <c r="S179" s="15">
        <v>0.37830900000000001</v>
      </c>
      <c r="T179" s="15">
        <v>0.35709999999999997</v>
      </c>
      <c r="U179" s="15">
        <v>0.44300699999999998</v>
      </c>
      <c r="W179">
        <v>51</v>
      </c>
      <c r="X179" s="17">
        <v>6.2156169999999973</v>
      </c>
      <c r="Y179" s="15">
        <v>400.10990664922542</v>
      </c>
    </row>
    <row r="180" spans="1:25" x14ac:dyDescent="0.15">
      <c r="A180" s="1" t="s">
        <v>118</v>
      </c>
      <c r="B180" s="13">
        <v>44381</v>
      </c>
      <c r="C180">
        <v>20215606</v>
      </c>
      <c r="D180">
        <v>149</v>
      </c>
      <c r="E180" t="s">
        <v>4</v>
      </c>
      <c r="F180" t="s">
        <v>137</v>
      </c>
      <c r="G180" s="13">
        <v>44731</v>
      </c>
      <c r="H180">
        <v>350</v>
      </c>
      <c r="I180">
        <v>830</v>
      </c>
      <c r="J180" s="15">
        <v>2.3714285714285714</v>
      </c>
      <c r="K180" s="15">
        <v>98.10193487884726</v>
      </c>
      <c r="L180" s="15">
        <v>9.6557999999999993</v>
      </c>
      <c r="M180" s="15">
        <v>9.84</v>
      </c>
      <c r="N180" s="15">
        <v>1.1633500000000001</v>
      </c>
      <c r="O180" s="15">
        <v>99.218890876216548</v>
      </c>
      <c r="P180" s="15">
        <v>4.06881</v>
      </c>
      <c r="Q180" s="15">
        <v>4.0759999999999996</v>
      </c>
      <c r="R180" s="15">
        <v>102.09690116653545</v>
      </c>
      <c r="S180" s="15">
        <v>0.46054400000000001</v>
      </c>
      <c r="T180" s="15">
        <v>0.4642</v>
      </c>
      <c r="U180" s="15">
        <v>0.35369</v>
      </c>
      <c r="W180">
        <v>48.5</v>
      </c>
      <c r="X180" s="17">
        <v>5.9098524999999986</v>
      </c>
      <c r="Y180" s="15">
        <v>398.6366177978158</v>
      </c>
    </row>
    <row r="181" spans="1:25" x14ac:dyDescent="0.15">
      <c r="A181" s="1">
        <v>5170</v>
      </c>
      <c r="B181" s="13">
        <v>44381</v>
      </c>
      <c r="C181">
        <v>20216207</v>
      </c>
      <c r="D181">
        <v>13</v>
      </c>
      <c r="E181" t="s">
        <v>4</v>
      </c>
      <c r="F181" t="s">
        <v>137</v>
      </c>
      <c r="G181" s="13">
        <v>44731</v>
      </c>
      <c r="H181">
        <v>350</v>
      </c>
      <c r="I181">
        <v>912</v>
      </c>
      <c r="J181" s="15">
        <v>2.6057142857142859</v>
      </c>
      <c r="K181" s="15">
        <v>107.79393326446834</v>
      </c>
      <c r="L181" s="15">
        <v>11.252700000000001</v>
      </c>
      <c r="M181" s="15">
        <v>11.44</v>
      </c>
      <c r="N181" s="15">
        <v>1.2338499999999999</v>
      </c>
      <c r="O181" s="15">
        <v>105.23164009766602</v>
      </c>
      <c r="P181" s="15">
        <v>3.1461299999999999</v>
      </c>
      <c r="Q181" s="15">
        <v>3.153</v>
      </c>
      <c r="R181" s="15">
        <v>78.977313390109487</v>
      </c>
      <c r="S181" s="15">
        <v>0.17732000000000001</v>
      </c>
      <c r="T181" s="15">
        <v>0.18099999999999999</v>
      </c>
      <c r="U181" s="15">
        <v>0.26641199999999998</v>
      </c>
      <c r="W181">
        <v>50.5</v>
      </c>
      <c r="X181" s="17">
        <v>6.9075825000000002</v>
      </c>
      <c r="Y181" s="15">
        <v>397.23452684990986</v>
      </c>
    </row>
    <row r="182" spans="1:25" x14ac:dyDescent="0.15">
      <c r="A182" s="1" t="s">
        <v>115</v>
      </c>
      <c r="B182" s="13">
        <v>44426</v>
      </c>
      <c r="C182">
        <v>20215872</v>
      </c>
      <c r="D182">
        <v>84</v>
      </c>
      <c r="E182" t="s">
        <v>4</v>
      </c>
      <c r="F182" t="s">
        <v>137</v>
      </c>
      <c r="G182" s="13">
        <v>44731</v>
      </c>
      <c r="H182">
        <v>305</v>
      </c>
      <c r="I182">
        <v>622</v>
      </c>
      <c r="J182" s="15">
        <v>2.0393442622950819</v>
      </c>
      <c r="K182" s="15">
        <v>84.36417627147955</v>
      </c>
      <c r="L182" s="15">
        <v>7.88964</v>
      </c>
      <c r="M182" s="15">
        <v>8.68</v>
      </c>
      <c r="N182" s="15">
        <v>1.2684299999999999</v>
      </c>
      <c r="O182" s="15">
        <v>108.18087226898126</v>
      </c>
      <c r="P182" s="15">
        <v>3.6294499999999998</v>
      </c>
      <c r="Q182" s="15">
        <v>3.6579999999999999</v>
      </c>
      <c r="R182" s="15">
        <v>91.626708652401049</v>
      </c>
      <c r="S182" s="15">
        <v>0.24048600000000001</v>
      </c>
      <c r="T182" s="15">
        <v>0.25609999999999999</v>
      </c>
      <c r="U182" s="15">
        <v>0.30014800000000003</v>
      </c>
      <c r="W182">
        <v>44</v>
      </c>
      <c r="X182" s="17">
        <v>4.1598429999999977</v>
      </c>
      <c r="Y182" s="15">
        <v>392.35262946184309</v>
      </c>
    </row>
    <row r="183" spans="1:25" x14ac:dyDescent="0.15">
      <c r="A183" s="1" t="s">
        <v>110</v>
      </c>
      <c r="B183" s="13">
        <v>44270</v>
      </c>
      <c r="C183">
        <v>20211766</v>
      </c>
      <c r="D183">
        <v>193</v>
      </c>
      <c r="E183" t="s">
        <v>4</v>
      </c>
      <c r="F183" t="s">
        <v>137</v>
      </c>
      <c r="G183" s="13">
        <v>44731</v>
      </c>
      <c r="H183">
        <v>461</v>
      </c>
      <c r="I183">
        <v>970</v>
      </c>
      <c r="J183" s="15">
        <v>2.1041214750542299</v>
      </c>
      <c r="K183" s="15">
        <v>87.043898521727641</v>
      </c>
      <c r="L183" s="15">
        <v>11.591200000000001</v>
      </c>
      <c r="M183" s="15">
        <v>10.56</v>
      </c>
      <c r="N183" s="15">
        <v>1.1949700000000001</v>
      </c>
      <c r="O183" s="15">
        <v>101.91567286745389</v>
      </c>
      <c r="P183" s="15">
        <v>4.0711300000000001</v>
      </c>
      <c r="Q183" s="15">
        <v>4.0339999999999998</v>
      </c>
      <c r="R183" s="15">
        <v>101.04487225363199</v>
      </c>
      <c r="S183" s="15">
        <v>0.235067</v>
      </c>
      <c r="T183" s="15">
        <v>0.21479999999999999</v>
      </c>
      <c r="U183" s="15">
        <v>0.31850000000000001</v>
      </c>
      <c r="W183">
        <v>53</v>
      </c>
      <c r="X183" s="17">
        <v>7.2626712999999992</v>
      </c>
      <c r="Y183" s="15">
        <v>391.92011651026741</v>
      </c>
    </row>
    <row r="184" spans="1:25" x14ac:dyDescent="0.15">
      <c r="A184" s="1" t="s">
        <v>113</v>
      </c>
      <c r="B184" s="13">
        <v>44268</v>
      </c>
      <c r="C184">
        <v>20215985</v>
      </c>
      <c r="D184">
        <v>63</v>
      </c>
      <c r="E184" t="s">
        <v>4</v>
      </c>
      <c r="F184" t="s">
        <v>137</v>
      </c>
      <c r="G184" s="13">
        <v>44731</v>
      </c>
      <c r="H184">
        <v>463</v>
      </c>
      <c r="I184">
        <v>890</v>
      </c>
      <c r="J184" s="15">
        <v>1.9222462203023758</v>
      </c>
      <c r="K184" s="15">
        <v>79.520031004608299</v>
      </c>
      <c r="L184" s="15">
        <v>11.112399999999999</v>
      </c>
      <c r="M184" s="15">
        <v>10.06</v>
      </c>
      <c r="N184" s="15">
        <v>1.24858</v>
      </c>
      <c r="O184" s="15">
        <v>106.48792089244547</v>
      </c>
      <c r="P184" s="15">
        <v>3.9931100000000002</v>
      </c>
      <c r="Q184" s="15">
        <v>3.9550000000000001</v>
      </c>
      <c r="R184" s="15">
        <v>99.066055965075492</v>
      </c>
      <c r="S184" s="15">
        <v>0.27928500000000001</v>
      </c>
      <c r="T184" s="15">
        <v>0.2586</v>
      </c>
      <c r="U184" s="15">
        <v>0.33629100000000001</v>
      </c>
      <c r="W184">
        <v>48.5</v>
      </c>
      <c r="X184" s="17">
        <v>4.9664098499999998</v>
      </c>
      <c r="Y184" s="15">
        <v>391.56192875457475</v>
      </c>
    </row>
    <row r="185" spans="1:25" x14ac:dyDescent="0.15">
      <c r="A185" s="1" t="s">
        <v>54</v>
      </c>
      <c r="B185" s="13">
        <v>44321</v>
      </c>
      <c r="C185">
        <v>20212409</v>
      </c>
      <c r="D185">
        <v>97</v>
      </c>
      <c r="E185" t="s">
        <v>4</v>
      </c>
      <c r="F185" t="s">
        <v>137</v>
      </c>
      <c r="G185" s="13">
        <v>44731</v>
      </c>
      <c r="H185">
        <v>410</v>
      </c>
      <c r="I185">
        <v>1015</v>
      </c>
      <c r="J185" s="15">
        <v>2.475609756097561</v>
      </c>
      <c r="K185" s="15">
        <v>102.41173190041283</v>
      </c>
      <c r="L185" s="15">
        <v>11.982200000000001</v>
      </c>
      <c r="M185" s="15">
        <v>11.47</v>
      </c>
      <c r="N185" s="15">
        <v>1.1805099999999999</v>
      </c>
      <c r="O185" s="15">
        <v>100.68241962288424</v>
      </c>
      <c r="P185" s="15">
        <v>3.5020799999999999</v>
      </c>
      <c r="Q185" s="15">
        <v>3.4830000000000001</v>
      </c>
      <c r="R185" s="15">
        <v>87.243254848636639</v>
      </c>
      <c r="S185" s="15">
        <v>0.30024099999999998</v>
      </c>
      <c r="T185" s="15">
        <v>0.29010000000000002</v>
      </c>
      <c r="U185" s="15">
        <v>0.53120900000000004</v>
      </c>
      <c r="W185">
        <v>52</v>
      </c>
      <c r="X185" s="17">
        <v>7.1244479999999974</v>
      </c>
      <c r="Y185" s="15">
        <v>391.01982599481795</v>
      </c>
    </row>
    <row r="186" spans="1:25" x14ac:dyDescent="0.15">
      <c r="A186" s="1" t="s">
        <v>111</v>
      </c>
      <c r="B186" s="13">
        <v>44347</v>
      </c>
      <c r="C186">
        <v>20213080</v>
      </c>
      <c r="D186">
        <v>60</v>
      </c>
      <c r="E186" t="s">
        <v>4</v>
      </c>
      <c r="F186" t="s">
        <v>137</v>
      </c>
      <c r="G186" s="13">
        <v>44731</v>
      </c>
      <c r="H186">
        <v>384</v>
      </c>
      <c r="I186">
        <v>1035</v>
      </c>
      <c r="J186" s="15">
        <v>2.6953125</v>
      </c>
      <c r="K186" s="15">
        <v>111.50045779951813</v>
      </c>
      <c r="L186" s="15">
        <v>11.2392</v>
      </c>
      <c r="M186" s="15">
        <v>11.01</v>
      </c>
      <c r="N186" s="15">
        <v>1.0859099999999999</v>
      </c>
      <c r="O186" s="15">
        <v>92.614248327152012</v>
      </c>
      <c r="P186" s="15">
        <v>3.6587999999999998</v>
      </c>
      <c r="Q186" s="15">
        <v>3.6509999999999998</v>
      </c>
      <c r="R186" s="15">
        <v>91.451370500250462</v>
      </c>
      <c r="S186" s="15">
        <v>0.33506999999999998</v>
      </c>
      <c r="T186" s="15">
        <v>0.33069999999999999</v>
      </c>
      <c r="U186" s="15">
        <v>0.45939200000000002</v>
      </c>
      <c r="W186">
        <v>52.5</v>
      </c>
      <c r="X186" s="17">
        <v>7.5925515999999975</v>
      </c>
      <c r="Y186" s="15">
        <v>388.1803249540726</v>
      </c>
    </row>
    <row r="187" spans="1:25" x14ac:dyDescent="0.15">
      <c r="A187" s="1" t="s">
        <v>18</v>
      </c>
      <c r="B187" s="13">
        <v>44385</v>
      </c>
      <c r="C187">
        <v>20216192</v>
      </c>
      <c r="D187">
        <v>24</v>
      </c>
      <c r="E187" t="s">
        <v>4</v>
      </c>
      <c r="F187" t="s">
        <v>137</v>
      </c>
      <c r="G187" s="13">
        <v>44731</v>
      </c>
      <c r="H187">
        <v>346</v>
      </c>
      <c r="I187">
        <v>1005</v>
      </c>
      <c r="J187" s="15">
        <v>2.9046242774566475</v>
      </c>
      <c r="K187" s="15">
        <v>120.15932722903588</v>
      </c>
      <c r="L187" s="15">
        <v>10.232900000000001</v>
      </c>
      <c r="M187" s="15">
        <v>10.47</v>
      </c>
      <c r="N187" s="15">
        <v>1.0182</v>
      </c>
      <c r="O187" s="15">
        <v>86.839450457870527</v>
      </c>
      <c r="P187" s="15">
        <v>3.2584900000000001</v>
      </c>
      <c r="Q187" s="15">
        <v>3.2669999999999999</v>
      </c>
      <c r="R187" s="15">
        <v>81.832820439418867</v>
      </c>
      <c r="S187" s="15">
        <v>0.17080600000000001</v>
      </c>
      <c r="T187" s="15">
        <v>0.17549999999999999</v>
      </c>
      <c r="U187" s="15">
        <v>0.31840800000000002</v>
      </c>
      <c r="W187">
        <v>52</v>
      </c>
      <c r="X187" s="17">
        <v>7.6950463999999981</v>
      </c>
      <c r="Y187" s="15">
        <v>375.67104858419583</v>
      </c>
    </row>
    <row r="188" spans="1:25" x14ac:dyDescent="0.15">
      <c r="A188" s="1" t="s">
        <v>46</v>
      </c>
      <c r="B188" s="13">
        <v>44311</v>
      </c>
      <c r="C188">
        <v>20211418</v>
      </c>
      <c r="D188">
        <v>88</v>
      </c>
      <c r="E188" t="s">
        <v>4</v>
      </c>
      <c r="F188" t="s">
        <v>137</v>
      </c>
      <c r="G188" s="13">
        <v>44731</v>
      </c>
      <c r="H188">
        <v>420</v>
      </c>
      <c r="I188">
        <v>970</v>
      </c>
      <c r="J188" s="15">
        <v>2.3095238095238093</v>
      </c>
      <c r="K188" s="15">
        <v>95.541040996467714</v>
      </c>
      <c r="L188" s="15">
        <v>10.4514</v>
      </c>
      <c r="M188" s="15">
        <v>9.83</v>
      </c>
      <c r="N188" s="15">
        <v>1.0774600000000001</v>
      </c>
      <c r="O188" s="15">
        <v>91.89357129280809</v>
      </c>
      <c r="P188" s="15">
        <v>3.6942599999999999</v>
      </c>
      <c r="Q188" s="15">
        <v>3.6720000000000002</v>
      </c>
      <c r="R188" s="15">
        <v>91.977384956702195</v>
      </c>
      <c r="S188" s="15">
        <v>0.21135599999999999</v>
      </c>
      <c r="T188" s="15">
        <v>0.1991</v>
      </c>
      <c r="U188" s="15">
        <v>0.30456499999999997</v>
      </c>
      <c r="W188">
        <v>51</v>
      </c>
      <c r="X188" s="17">
        <v>6.541917999999999</v>
      </c>
      <c r="Y188" s="15">
        <v>371.30556853878613</v>
      </c>
    </row>
    <row r="189" spans="1:25" x14ac:dyDescent="0.15">
      <c r="A189" s="1" t="s">
        <v>114</v>
      </c>
      <c r="B189" s="13">
        <v>44324</v>
      </c>
      <c r="C189">
        <v>20211593</v>
      </c>
      <c r="D189">
        <v>83</v>
      </c>
      <c r="E189" t="s">
        <v>4</v>
      </c>
      <c r="F189" t="s">
        <v>137</v>
      </c>
      <c r="G189" s="13">
        <v>44731</v>
      </c>
      <c r="H189">
        <v>407</v>
      </c>
      <c r="I189">
        <v>886</v>
      </c>
      <c r="J189" s="15">
        <v>2.176904176904177</v>
      </c>
      <c r="K189" s="15">
        <v>90.054794132590928</v>
      </c>
      <c r="L189" s="15">
        <v>9.5152400000000004</v>
      </c>
      <c r="M189" s="15">
        <v>9.0299999999999994</v>
      </c>
      <c r="N189" s="15">
        <v>1.07395</v>
      </c>
      <c r="O189" s="15">
        <v>91.594213140080583</v>
      </c>
      <c r="P189" s="15">
        <v>2.7818999999999998</v>
      </c>
      <c r="Q189" s="15">
        <v>2.7639999999999998</v>
      </c>
      <c r="R189" s="15">
        <v>69.23352179202746</v>
      </c>
      <c r="S189" s="15">
        <v>0.17884800000000001</v>
      </c>
      <c r="T189" s="15">
        <v>0.1694</v>
      </c>
      <c r="U189" s="15">
        <v>0.33685599999999999</v>
      </c>
      <c r="W189">
        <v>48</v>
      </c>
      <c r="X189" s="17">
        <v>5.1357578000000004</v>
      </c>
      <c r="Y189" s="15">
        <v>342.4767422047795</v>
      </c>
    </row>
    <row r="190" spans="1:25" s="9" customFormat="1" x14ac:dyDescent="0.15">
      <c r="A190" s="5"/>
      <c r="B190" s="14"/>
      <c r="E190" s="9" t="s">
        <v>141</v>
      </c>
      <c r="G190" s="14"/>
      <c r="J190" s="16">
        <v>2.4173107027473102</v>
      </c>
      <c r="K190" s="16"/>
      <c r="L190" s="16"/>
      <c r="M190" s="16">
        <v>10.764761904761906</v>
      </c>
      <c r="N190" s="16">
        <v>1.1725085714285717</v>
      </c>
      <c r="O190" s="16"/>
      <c r="P190" s="16"/>
      <c r="Q190" s="16">
        <v>3.9922857142857149</v>
      </c>
      <c r="R190" s="16"/>
      <c r="S190" s="16"/>
      <c r="T190" s="16"/>
      <c r="U190" s="16"/>
      <c r="X190" s="18"/>
      <c r="Y190" s="16"/>
    </row>
    <row r="191" spans="1:25" x14ac:dyDescent="0.15">
      <c r="A191" s="1" t="s">
        <v>59</v>
      </c>
      <c r="B191" s="13">
        <v>44208</v>
      </c>
      <c r="C191">
        <v>20205389</v>
      </c>
      <c r="D191">
        <v>104</v>
      </c>
      <c r="E191" t="s">
        <v>139</v>
      </c>
      <c r="F191" t="s">
        <v>130</v>
      </c>
      <c r="G191" s="13">
        <v>44731</v>
      </c>
      <c r="H191">
        <v>523</v>
      </c>
      <c r="I191">
        <v>1110</v>
      </c>
      <c r="J191" s="15">
        <v>2.1223709369024855</v>
      </c>
      <c r="L191" s="15">
        <v>13.2415</v>
      </c>
      <c r="M191" s="15">
        <v>11.65</v>
      </c>
      <c r="N191" s="15">
        <v>1.19293</v>
      </c>
      <c r="P191" s="15">
        <v>5.56372</v>
      </c>
      <c r="Q191" s="15">
        <v>5.5060000000000002</v>
      </c>
      <c r="S191" s="15">
        <v>0.318992</v>
      </c>
      <c r="T191" s="15">
        <v>0.28770000000000001</v>
      </c>
      <c r="U191" s="15">
        <v>0.441612</v>
      </c>
      <c r="W191">
        <v>52</v>
      </c>
      <c r="X191" s="17">
        <v>6.4089997999999992</v>
      </c>
    </row>
    <row r="192" spans="1:25" x14ac:dyDescent="0.15">
      <c r="A192" s="1" t="s">
        <v>85</v>
      </c>
      <c r="B192" s="13">
        <v>44036</v>
      </c>
      <c r="C192">
        <v>20206486</v>
      </c>
      <c r="D192">
        <v>150</v>
      </c>
      <c r="E192" t="s">
        <v>139</v>
      </c>
      <c r="F192" t="s">
        <v>130</v>
      </c>
      <c r="G192" s="13">
        <v>44731</v>
      </c>
      <c r="H192">
        <v>695</v>
      </c>
      <c r="I192">
        <v>1360</v>
      </c>
      <c r="J192" s="15">
        <v>1.9568345323741008</v>
      </c>
      <c r="L192" s="15">
        <v>15.419600000000001</v>
      </c>
      <c r="M192" s="15">
        <v>12.57</v>
      </c>
      <c r="N192" s="15">
        <v>1.1337900000000001</v>
      </c>
      <c r="P192" s="15">
        <v>4.8565199999999997</v>
      </c>
      <c r="Q192" s="15">
        <v>4.7530000000000001</v>
      </c>
      <c r="S192" s="15">
        <v>0.65369999999999995</v>
      </c>
      <c r="T192" s="15">
        <v>0.59770000000000001</v>
      </c>
      <c r="U192" s="15">
        <v>1.0273099999999999</v>
      </c>
      <c r="W192">
        <v>53.5</v>
      </c>
      <c r="X192" s="17">
        <v>6.8232667499999957</v>
      </c>
    </row>
    <row r="193" spans="1:25" x14ac:dyDescent="0.15">
      <c r="A193" s="1">
        <v>211</v>
      </c>
      <c r="B193" s="13">
        <v>44248</v>
      </c>
      <c r="C193">
        <v>20210229</v>
      </c>
      <c r="D193">
        <v>151</v>
      </c>
      <c r="E193" t="s">
        <v>139</v>
      </c>
      <c r="F193" t="s">
        <v>130</v>
      </c>
      <c r="G193" s="13">
        <v>44731</v>
      </c>
      <c r="H193">
        <v>483</v>
      </c>
      <c r="I193">
        <v>1030</v>
      </c>
      <c r="J193" s="15">
        <v>2.1325051759834368</v>
      </c>
      <c r="L193" s="15">
        <v>11.5573</v>
      </c>
      <c r="M193" s="15">
        <v>10.32</v>
      </c>
      <c r="N193" s="15">
        <v>1.1220699999999999</v>
      </c>
      <c r="P193" s="15">
        <v>6.8700099999999997</v>
      </c>
      <c r="Q193" s="15">
        <v>6.8250000000000002</v>
      </c>
      <c r="S193" s="15">
        <v>0.33535100000000001</v>
      </c>
      <c r="T193" s="15">
        <v>0.311</v>
      </c>
      <c r="U193" s="15">
        <v>0.47806500000000002</v>
      </c>
      <c r="W193">
        <v>52</v>
      </c>
      <c r="X193" s="17">
        <v>6.6196237999999976</v>
      </c>
    </row>
    <row r="194" spans="1:25" x14ac:dyDescent="0.15">
      <c r="A194" s="1">
        <v>214</v>
      </c>
      <c r="B194" s="13">
        <v>44451</v>
      </c>
      <c r="C194">
        <v>20215891</v>
      </c>
      <c r="D194">
        <v>152</v>
      </c>
      <c r="E194" t="s">
        <v>139</v>
      </c>
      <c r="F194" t="s">
        <v>130</v>
      </c>
      <c r="G194" s="13">
        <v>44731</v>
      </c>
      <c r="H194">
        <v>280</v>
      </c>
      <c r="I194">
        <v>878</v>
      </c>
      <c r="J194" s="15">
        <v>3.1357142857142857</v>
      </c>
      <c r="L194" s="15">
        <v>10.5474</v>
      </c>
      <c r="M194" s="15">
        <v>11.72</v>
      </c>
      <c r="N194" s="15">
        <v>1.2013</v>
      </c>
      <c r="P194" s="15">
        <v>2.5280900000000002</v>
      </c>
      <c r="Q194" s="15">
        <v>2.5710000000000002</v>
      </c>
      <c r="S194" s="15">
        <v>0.123735</v>
      </c>
      <c r="T194" s="15">
        <v>0.14680000000000001</v>
      </c>
      <c r="U194" s="15">
        <v>0.21227199999999999</v>
      </c>
    </row>
    <row r="195" spans="1:25" x14ac:dyDescent="0.15">
      <c r="A195" s="1">
        <v>212</v>
      </c>
      <c r="B195" s="13">
        <v>44442</v>
      </c>
      <c r="C195">
        <v>20215892</v>
      </c>
      <c r="D195">
        <v>154</v>
      </c>
      <c r="E195" t="s">
        <v>139</v>
      </c>
      <c r="F195" t="s">
        <v>130</v>
      </c>
      <c r="G195" s="13">
        <v>44731</v>
      </c>
      <c r="H195">
        <v>289</v>
      </c>
      <c r="I195">
        <v>740</v>
      </c>
      <c r="J195" s="15">
        <v>2.5605536332179932</v>
      </c>
      <c r="L195" s="15">
        <v>8.7116500000000006</v>
      </c>
      <c r="M195" s="15">
        <v>9.74</v>
      </c>
      <c r="N195" s="15">
        <v>1.1772499999999999</v>
      </c>
      <c r="P195" s="15">
        <v>3.4529700000000001</v>
      </c>
      <c r="Q195" s="15">
        <v>3.49</v>
      </c>
      <c r="S195" s="15">
        <v>0.18901299999999999</v>
      </c>
      <c r="T195" s="15">
        <v>0.20930000000000001</v>
      </c>
      <c r="U195" s="15">
        <v>0.26530100000000001</v>
      </c>
      <c r="W195">
        <v>46.5</v>
      </c>
      <c r="X195" s="17">
        <v>5.5856387500000002</v>
      </c>
    </row>
    <row r="196" spans="1:25" x14ac:dyDescent="0.15">
      <c r="A196" s="1">
        <v>1764</v>
      </c>
      <c r="B196" s="13">
        <v>44198</v>
      </c>
      <c r="C196">
        <v>20211457</v>
      </c>
      <c r="D196">
        <v>158</v>
      </c>
      <c r="E196" t="s">
        <v>139</v>
      </c>
      <c r="F196" t="s">
        <v>130</v>
      </c>
      <c r="G196" s="13">
        <v>44731</v>
      </c>
      <c r="H196">
        <v>533</v>
      </c>
      <c r="I196">
        <v>1150</v>
      </c>
      <c r="J196" s="15">
        <v>2.1575984990619137</v>
      </c>
      <c r="L196" s="15">
        <v>11.572699999999999</v>
      </c>
      <c r="M196" s="15">
        <v>9.9</v>
      </c>
      <c r="N196" s="15">
        <v>1.0063200000000001</v>
      </c>
      <c r="P196" s="15">
        <v>4.2113800000000001</v>
      </c>
      <c r="Q196" s="15">
        <v>4.1509999999999998</v>
      </c>
      <c r="S196" s="15">
        <v>0.246166</v>
      </c>
      <c r="T196" s="15">
        <v>0.2132</v>
      </c>
      <c r="U196" s="15">
        <v>0.44191000000000003</v>
      </c>
      <c r="W196">
        <v>56</v>
      </c>
      <c r="X196" s="17">
        <v>8.4146625999999962</v>
      </c>
    </row>
    <row r="197" spans="1:25" x14ac:dyDescent="0.15">
      <c r="A197" s="1" t="s">
        <v>90</v>
      </c>
      <c r="B197" s="13">
        <v>44442</v>
      </c>
      <c r="C197">
        <v>20212311</v>
      </c>
      <c r="D197">
        <v>165</v>
      </c>
      <c r="E197" t="s">
        <v>139</v>
      </c>
      <c r="F197" t="s">
        <v>130</v>
      </c>
      <c r="G197" s="13">
        <v>44731</v>
      </c>
      <c r="H197">
        <v>289</v>
      </c>
      <c r="I197">
        <v>840</v>
      </c>
      <c r="J197" s="15">
        <v>2.9065743944636679</v>
      </c>
      <c r="L197" s="15">
        <v>10.2171</v>
      </c>
      <c r="M197" s="15">
        <v>11.25</v>
      </c>
      <c r="N197" s="15">
        <v>1.2163200000000001</v>
      </c>
      <c r="P197" s="15">
        <v>3.7791299999999999</v>
      </c>
      <c r="Q197" s="15">
        <v>3.8159999999999998</v>
      </c>
      <c r="S197" s="15">
        <v>0.33270100000000002</v>
      </c>
      <c r="T197" s="15">
        <v>0.35299999999999998</v>
      </c>
      <c r="U197" s="15">
        <v>0.40651500000000002</v>
      </c>
      <c r="W197">
        <v>49.5</v>
      </c>
      <c r="X197" s="17">
        <v>7.0683440499999985</v>
      </c>
    </row>
    <row r="198" spans="1:25" s="9" customFormat="1" x14ac:dyDescent="0.15">
      <c r="A198" s="5"/>
      <c r="B198" s="14"/>
      <c r="E198" s="9" t="s">
        <v>143</v>
      </c>
      <c r="G198" s="14"/>
      <c r="J198" s="16">
        <v>2.4245930653882692</v>
      </c>
      <c r="K198" s="16"/>
      <c r="L198" s="16"/>
      <c r="M198" s="16">
        <v>11.021428571428572</v>
      </c>
      <c r="N198" s="16">
        <v>1.1499971428571427</v>
      </c>
      <c r="O198" s="16"/>
      <c r="P198" s="16"/>
      <c r="Q198" s="16">
        <v>4.4445714285714288</v>
      </c>
      <c r="R198" s="16"/>
      <c r="S198" s="16"/>
      <c r="T198" s="16"/>
      <c r="U198" s="16"/>
      <c r="X198" s="18"/>
      <c r="Y198" s="16"/>
    </row>
    <row r="199" spans="1:25" x14ac:dyDescent="0.15">
      <c r="A199" s="1" t="s">
        <v>86</v>
      </c>
      <c r="B199" s="13">
        <v>44446</v>
      </c>
      <c r="C199">
        <v>20215893</v>
      </c>
      <c r="D199">
        <v>153</v>
      </c>
      <c r="E199" t="s">
        <v>6</v>
      </c>
      <c r="F199" t="s">
        <v>130</v>
      </c>
      <c r="G199" s="13">
        <v>44731</v>
      </c>
      <c r="H199">
        <v>285</v>
      </c>
      <c r="I199">
        <v>798</v>
      </c>
      <c r="J199" s="15">
        <v>2.8</v>
      </c>
      <c r="L199" s="15">
        <v>10.010400000000001</v>
      </c>
      <c r="M199" s="15">
        <v>11.1</v>
      </c>
      <c r="N199" s="15">
        <v>1.25444</v>
      </c>
      <c r="P199" s="15">
        <v>3.6026500000000001</v>
      </c>
      <c r="Q199" s="15">
        <v>3.6419999999999999</v>
      </c>
      <c r="S199" s="15">
        <v>0.140545</v>
      </c>
      <c r="T199" s="15">
        <v>0.16209999999999999</v>
      </c>
      <c r="U199" s="15">
        <v>0.205039</v>
      </c>
      <c r="V199">
        <v>29.5</v>
      </c>
      <c r="W199">
        <v>36</v>
      </c>
      <c r="X199" s="17">
        <v>-0.29956524999999901</v>
      </c>
    </row>
    <row r="200" spans="1:25" s="9" customFormat="1" x14ac:dyDescent="0.15">
      <c r="A200" s="5"/>
      <c r="B200" s="14"/>
      <c r="E200" s="9" t="s">
        <v>142</v>
      </c>
      <c r="G200" s="14"/>
      <c r="J200" s="16">
        <v>2.8</v>
      </c>
      <c r="K200" s="16"/>
      <c r="L200" s="16"/>
      <c r="M200" s="16">
        <v>11.1</v>
      </c>
      <c r="N200" s="16">
        <v>1.25444</v>
      </c>
      <c r="O200" s="16"/>
      <c r="P200" s="16"/>
      <c r="Q200" s="16">
        <v>3.6419999999999999</v>
      </c>
      <c r="R200" s="16"/>
      <c r="S200" s="16"/>
      <c r="T200" s="16"/>
      <c r="U200" s="16"/>
      <c r="X200" s="18"/>
      <c r="Y200" s="16"/>
    </row>
    <row r="201" spans="1:25" s="9" customFormat="1" x14ac:dyDescent="0.15">
      <c r="A201" s="5"/>
      <c r="B201" s="14"/>
      <c r="E201" s="9" t="s">
        <v>144</v>
      </c>
      <c r="G201" s="14"/>
      <c r="J201" s="16">
        <v>2.4945307232557479</v>
      </c>
      <c r="K201" s="16"/>
      <c r="L201" s="16"/>
      <c r="M201" s="16">
        <v>11.018762886597942</v>
      </c>
      <c r="N201" s="16">
        <v>1.148305958762887</v>
      </c>
      <c r="O201" s="16"/>
      <c r="P201" s="16"/>
      <c r="Q201" s="16">
        <v>3.9432319587628877</v>
      </c>
      <c r="R201" s="16"/>
      <c r="S201" s="16"/>
      <c r="T201" s="16"/>
      <c r="U201" s="16"/>
      <c r="X201" s="18"/>
      <c r="Y201" s="16"/>
    </row>
  </sheetData>
  <autoFilter ref="A1:Z201" xr:uid="{00000000-0009-0000-0000-000001000000}"/>
  <sortState xmlns:xlrd2="http://schemas.microsoft.com/office/spreadsheetml/2017/richdata2" ref="A169:Y189">
    <sortCondition descending="1" ref="Y169:Y189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Calculations</vt:lpstr>
      <vt:lpstr>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Megan Sajbel</cp:lastModifiedBy>
  <cp:lastPrinted>2022-06-28T20:54:36Z</cp:lastPrinted>
  <dcterms:created xsi:type="dcterms:W3CDTF">2022-06-21T15:59:55Z</dcterms:created>
  <dcterms:modified xsi:type="dcterms:W3CDTF">2022-06-28T21:01:31Z</dcterms:modified>
</cp:coreProperties>
</file>